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ta Ion\Desktop\"/>
    </mc:Choice>
  </mc:AlternateContent>
  <xr:revisionPtr revIDLastSave="0" documentId="13_ncr:1_{61247735-1C78-4407-8FB5-AD3CA59E3A32}" xr6:coauthVersionLast="47" xr6:coauthVersionMax="47" xr10:uidLastSave="{00000000-0000-0000-0000-000000000000}"/>
  <bookViews>
    <workbookView xWindow="-108" yWindow="-108" windowWidth="23256" windowHeight="12576" xr2:uid="{0DE56BCB-936E-4A8A-8209-48DE1EE7C3FF}"/>
  </bookViews>
  <sheets>
    <sheet name="Buget anual" sheetId="6" r:id="rId1"/>
    <sheet name="Buget cu actual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" i="10" l="1"/>
  <c r="S3" i="6"/>
  <c r="AN60" i="10"/>
  <c r="D26" i="10"/>
  <c r="AN18" i="10"/>
  <c r="AV3" i="10"/>
  <c r="AV7" i="10"/>
  <c r="AU19" i="10" s="1"/>
  <c r="C90" i="10"/>
  <c r="AS69" i="10"/>
  <c r="AU69" i="10"/>
  <c r="AS70" i="10"/>
  <c r="AS71" i="10"/>
  <c r="AS72" i="10"/>
  <c r="AN69" i="10"/>
  <c r="AN70" i="10"/>
  <c r="AN71" i="10"/>
  <c r="AN72" i="10"/>
  <c r="AL72" i="10"/>
  <c r="AL71" i="10"/>
  <c r="AL70" i="10"/>
  <c r="AL69" i="10"/>
  <c r="AL68" i="10"/>
  <c r="AI72" i="10"/>
  <c r="AI71" i="10"/>
  <c r="AI70" i="10"/>
  <c r="AI69" i="10"/>
  <c r="AI68" i="10"/>
  <c r="AF72" i="10"/>
  <c r="AF71" i="10"/>
  <c r="AF70" i="10"/>
  <c r="AF69" i="10"/>
  <c r="AF68" i="10"/>
  <c r="AC72" i="10"/>
  <c r="AC71" i="10"/>
  <c r="AC70" i="10"/>
  <c r="AC69" i="10"/>
  <c r="AC68" i="10"/>
  <c r="Z72" i="10"/>
  <c r="Z71" i="10"/>
  <c r="Z70" i="10"/>
  <c r="Z69" i="10"/>
  <c r="Z68" i="10"/>
  <c r="W72" i="10"/>
  <c r="W71" i="10"/>
  <c r="W70" i="10"/>
  <c r="W69" i="10"/>
  <c r="W68" i="10"/>
  <c r="T72" i="10"/>
  <c r="T71" i="10"/>
  <c r="T70" i="10"/>
  <c r="T69" i="10"/>
  <c r="T68" i="10"/>
  <c r="Q72" i="10"/>
  <c r="Q71" i="10"/>
  <c r="Q70" i="10"/>
  <c r="Q69" i="10"/>
  <c r="Q68" i="10"/>
  <c r="N72" i="10"/>
  <c r="N71" i="10"/>
  <c r="N70" i="10"/>
  <c r="N69" i="10"/>
  <c r="N68" i="10"/>
  <c r="K72" i="10"/>
  <c r="K71" i="10"/>
  <c r="K70" i="10"/>
  <c r="K69" i="10"/>
  <c r="K68" i="10"/>
  <c r="H72" i="10"/>
  <c r="H71" i="10"/>
  <c r="H70" i="10"/>
  <c r="H69" i="10"/>
  <c r="H68" i="10"/>
  <c r="E69" i="10"/>
  <c r="E70" i="10"/>
  <c r="E71" i="10"/>
  <c r="E72" i="10"/>
  <c r="AS8" i="10"/>
  <c r="AS37" i="10"/>
  <c r="AS38" i="10"/>
  <c r="AS39" i="10"/>
  <c r="AS40" i="10"/>
  <c r="AS41" i="10"/>
  <c r="AS42" i="10"/>
  <c r="AS43" i="10"/>
  <c r="AS44" i="10"/>
  <c r="AN37" i="10"/>
  <c r="AN38" i="10"/>
  <c r="AN39" i="10"/>
  <c r="AN40" i="10"/>
  <c r="AN41" i="10"/>
  <c r="AN42" i="10"/>
  <c r="AN43" i="10"/>
  <c r="AN44" i="10"/>
  <c r="AS36" i="10"/>
  <c r="AN36" i="10"/>
  <c r="AL44" i="10"/>
  <c r="AL43" i="10"/>
  <c r="AL42" i="10"/>
  <c r="AL41" i="10"/>
  <c r="AL40" i="10"/>
  <c r="AL39" i="10"/>
  <c r="AL38" i="10"/>
  <c r="AL37" i="10"/>
  <c r="AL36" i="10"/>
  <c r="AI44" i="10"/>
  <c r="AI43" i="10"/>
  <c r="AI42" i="10"/>
  <c r="AI41" i="10"/>
  <c r="AI40" i="10"/>
  <c r="AI39" i="10"/>
  <c r="AI38" i="10"/>
  <c r="AI37" i="10"/>
  <c r="AI36" i="10"/>
  <c r="AF44" i="10"/>
  <c r="AF43" i="10"/>
  <c r="AF42" i="10"/>
  <c r="AF41" i="10"/>
  <c r="AF40" i="10"/>
  <c r="AF39" i="10"/>
  <c r="AF38" i="10"/>
  <c r="AF37" i="10"/>
  <c r="AF36" i="10"/>
  <c r="AC44" i="10"/>
  <c r="AC43" i="10"/>
  <c r="AC42" i="10"/>
  <c r="AC41" i="10"/>
  <c r="AC40" i="10"/>
  <c r="AC39" i="10"/>
  <c r="AC38" i="10"/>
  <c r="AC37" i="10"/>
  <c r="AC36" i="10"/>
  <c r="Z44" i="10"/>
  <c r="Z43" i="10"/>
  <c r="Z42" i="10"/>
  <c r="Z41" i="10"/>
  <c r="Z40" i="10"/>
  <c r="Z39" i="10"/>
  <c r="Z38" i="10"/>
  <c r="Z37" i="10"/>
  <c r="Z36" i="10"/>
  <c r="W44" i="10"/>
  <c r="W43" i="10"/>
  <c r="W42" i="10"/>
  <c r="W41" i="10"/>
  <c r="W40" i="10"/>
  <c r="W39" i="10"/>
  <c r="W38" i="10"/>
  <c r="W37" i="10"/>
  <c r="W36" i="10"/>
  <c r="T44" i="10"/>
  <c r="T43" i="10"/>
  <c r="T42" i="10"/>
  <c r="T41" i="10"/>
  <c r="T40" i="10"/>
  <c r="T39" i="10"/>
  <c r="T38" i="10"/>
  <c r="T37" i="10"/>
  <c r="T36" i="10"/>
  <c r="Q44" i="10"/>
  <c r="Q43" i="10"/>
  <c r="Q42" i="10"/>
  <c r="Q41" i="10"/>
  <c r="Q40" i="10"/>
  <c r="Q39" i="10"/>
  <c r="Q38" i="10"/>
  <c r="Q37" i="10"/>
  <c r="Q36" i="10"/>
  <c r="N44" i="10"/>
  <c r="N43" i="10"/>
  <c r="N42" i="10"/>
  <c r="N41" i="10"/>
  <c r="N40" i="10"/>
  <c r="N39" i="10"/>
  <c r="N38" i="10"/>
  <c r="N37" i="10"/>
  <c r="N36" i="10"/>
  <c r="K44" i="10"/>
  <c r="K43" i="10"/>
  <c r="K42" i="10"/>
  <c r="K41" i="10"/>
  <c r="K40" i="10"/>
  <c r="K39" i="10"/>
  <c r="K38" i="10"/>
  <c r="K37" i="10"/>
  <c r="K36" i="10"/>
  <c r="H44" i="10"/>
  <c r="H43" i="10"/>
  <c r="H42" i="10"/>
  <c r="H41" i="10"/>
  <c r="H40" i="10"/>
  <c r="H39" i="10"/>
  <c r="H38" i="10"/>
  <c r="H37" i="10"/>
  <c r="H36" i="10"/>
  <c r="E40" i="10"/>
  <c r="E41" i="10"/>
  <c r="E42" i="10"/>
  <c r="E43" i="10"/>
  <c r="E44" i="10"/>
  <c r="Q4" i="6"/>
  <c r="P69" i="6"/>
  <c r="P70" i="6"/>
  <c r="P71" i="6"/>
  <c r="P72" i="6"/>
  <c r="P49" i="6"/>
  <c r="P50" i="6"/>
  <c r="P40" i="6"/>
  <c r="P41" i="6"/>
  <c r="P42" i="6"/>
  <c r="P43" i="6"/>
  <c r="P44" i="6"/>
  <c r="P32" i="6"/>
  <c r="AS6" i="10"/>
  <c r="C82" i="10"/>
  <c r="C74" i="10"/>
  <c r="C67" i="10"/>
  <c r="C46" i="10"/>
  <c r="C28" i="10"/>
  <c r="C18" i="10"/>
  <c r="AN6" i="10"/>
  <c r="P6" i="6"/>
  <c r="P47" i="6"/>
  <c r="P48" i="6"/>
  <c r="P51" i="6"/>
  <c r="P31" i="6"/>
  <c r="P33" i="6"/>
  <c r="AS94" i="10"/>
  <c r="AS93" i="10"/>
  <c r="AS92" i="10"/>
  <c r="AS91" i="10"/>
  <c r="AS88" i="10"/>
  <c r="AS87" i="10"/>
  <c r="AS86" i="10"/>
  <c r="AS85" i="10"/>
  <c r="AS84" i="10"/>
  <c r="AS83" i="10"/>
  <c r="AS80" i="10"/>
  <c r="AS79" i="10"/>
  <c r="AS78" i="10"/>
  <c r="AS77" i="10"/>
  <c r="AS76" i="10"/>
  <c r="AS75" i="10"/>
  <c r="AS68" i="10"/>
  <c r="AS65" i="10"/>
  <c r="AS64" i="10"/>
  <c r="AS63" i="10"/>
  <c r="AS62" i="10"/>
  <c r="AS61" i="10"/>
  <c r="AS60" i="10"/>
  <c r="AS57" i="10"/>
  <c r="AS56" i="10"/>
  <c r="AS55" i="10"/>
  <c r="AS54" i="10"/>
  <c r="AS51" i="10"/>
  <c r="AS50" i="10"/>
  <c r="AS49" i="10"/>
  <c r="AS48" i="10"/>
  <c r="AS47" i="10"/>
  <c r="AS33" i="10"/>
  <c r="AS32" i="10"/>
  <c r="AS31" i="10"/>
  <c r="AU31" i="10" s="1"/>
  <c r="AS30" i="10"/>
  <c r="AS29" i="10"/>
  <c r="AS24" i="10"/>
  <c r="AS23" i="10"/>
  <c r="AS22" i="10"/>
  <c r="AS21" i="10"/>
  <c r="AS20" i="10"/>
  <c r="AS19" i="10"/>
  <c r="AS16" i="10"/>
  <c r="AS15" i="10"/>
  <c r="AS14" i="10"/>
  <c r="AS13" i="10"/>
  <c r="AS12" i="10"/>
  <c r="AS11" i="10"/>
  <c r="AS10" i="10"/>
  <c r="AS9" i="10"/>
  <c r="AN94" i="10"/>
  <c r="AN93" i="10"/>
  <c r="AN92" i="10"/>
  <c r="AN88" i="10"/>
  <c r="AN87" i="10"/>
  <c r="AN86" i="10"/>
  <c r="AN85" i="10"/>
  <c r="AN84" i="10"/>
  <c r="AN83" i="10"/>
  <c r="AN80" i="10"/>
  <c r="AN79" i="10"/>
  <c r="AN78" i="10"/>
  <c r="AN77" i="10"/>
  <c r="AN76" i="10"/>
  <c r="AN75" i="10"/>
  <c r="AN68" i="10"/>
  <c r="AN65" i="10"/>
  <c r="AN64" i="10"/>
  <c r="AN63" i="10"/>
  <c r="AN62" i="10"/>
  <c r="AN61" i="10"/>
  <c r="AN57" i="10"/>
  <c r="AN56" i="10"/>
  <c r="AN55" i="10"/>
  <c r="AN54" i="10"/>
  <c r="AN51" i="10"/>
  <c r="AN50" i="10"/>
  <c r="AN49" i="10"/>
  <c r="AN48" i="10"/>
  <c r="AN47" i="10"/>
  <c r="AN33" i="10"/>
  <c r="AN32" i="10"/>
  <c r="AN31" i="10"/>
  <c r="AN30" i="10"/>
  <c r="AN29" i="10"/>
  <c r="AN24" i="10"/>
  <c r="AN23" i="10"/>
  <c r="AN22" i="10"/>
  <c r="AN21" i="10"/>
  <c r="AN20" i="10"/>
  <c r="AN19" i="10"/>
  <c r="AN9" i="10"/>
  <c r="AN10" i="10"/>
  <c r="AN11" i="10"/>
  <c r="AN12" i="10"/>
  <c r="AN13" i="10"/>
  <c r="AN14" i="10"/>
  <c r="AN15" i="10"/>
  <c r="AN16" i="10"/>
  <c r="AN8" i="10"/>
  <c r="AL94" i="10"/>
  <c r="AI94" i="10"/>
  <c r="AF94" i="10"/>
  <c r="AC94" i="10"/>
  <c r="Z94" i="10"/>
  <c r="W94" i="10"/>
  <c r="T94" i="10"/>
  <c r="Q94" i="10"/>
  <c r="N94" i="10"/>
  <c r="K94" i="10"/>
  <c r="H94" i="10"/>
  <c r="E94" i="10"/>
  <c r="AL93" i="10"/>
  <c r="AI93" i="10"/>
  <c r="AF93" i="10"/>
  <c r="AC93" i="10"/>
  <c r="Z93" i="10"/>
  <c r="W93" i="10"/>
  <c r="T93" i="10"/>
  <c r="Q93" i="10"/>
  <c r="N93" i="10"/>
  <c r="K93" i="10"/>
  <c r="H93" i="10"/>
  <c r="E93" i="10"/>
  <c r="AL92" i="10"/>
  <c r="AI92" i="10"/>
  <c r="AF92" i="10"/>
  <c r="AC92" i="10"/>
  <c r="Z92" i="10"/>
  <c r="W92" i="10"/>
  <c r="T92" i="10"/>
  <c r="Q92" i="10"/>
  <c r="N92" i="10"/>
  <c r="K92" i="10"/>
  <c r="H92" i="10"/>
  <c r="E92" i="10"/>
  <c r="AL91" i="10"/>
  <c r="AF91" i="10"/>
  <c r="Z91" i="10"/>
  <c r="T91" i="10"/>
  <c r="N91" i="10"/>
  <c r="N90" i="10" s="1"/>
  <c r="H91" i="10"/>
  <c r="AN91" i="10"/>
  <c r="AK90" i="10"/>
  <c r="AJ90" i="10"/>
  <c r="AH90" i="10"/>
  <c r="AE90" i="10"/>
  <c r="AD90" i="10"/>
  <c r="AB90" i="10"/>
  <c r="Y90" i="10"/>
  <c r="V90" i="10"/>
  <c r="S90" i="10"/>
  <c r="R90" i="10"/>
  <c r="P90" i="10"/>
  <c r="M90" i="10"/>
  <c r="L90" i="10"/>
  <c r="J90" i="10"/>
  <c r="G90" i="10"/>
  <c r="F90" i="10"/>
  <c r="D90" i="10"/>
  <c r="AL88" i="10"/>
  <c r="AI88" i="10"/>
  <c r="AF88" i="10"/>
  <c r="AC88" i="10"/>
  <c r="Z88" i="10"/>
  <c r="W88" i="10"/>
  <c r="T88" i="10"/>
  <c r="Q88" i="10"/>
  <c r="N88" i="10"/>
  <c r="K88" i="10"/>
  <c r="H88" i="10"/>
  <c r="E88" i="10"/>
  <c r="AL87" i="10"/>
  <c r="AI87" i="10"/>
  <c r="AF87" i="10"/>
  <c r="AC87" i="10"/>
  <c r="Z87" i="10"/>
  <c r="W87" i="10"/>
  <c r="T87" i="10"/>
  <c r="Q87" i="10"/>
  <c r="N87" i="10"/>
  <c r="K87" i="10"/>
  <c r="H87" i="10"/>
  <c r="E87" i="10"/>
  <c r="AL86" i="10"/>
  <c r="AI86" i="10"/>
  <c r="AF86" i="10"/>
  <c r="AC86" i="10"/>
  <c r="Z86" i="10"/>
  <c r="W86" i="10"/>
  <c r="T86" i="10"/>
  <c r="Q86" i="10"/>
  <c r="N86" i="10"/>
  <c r="K86" i="10"/>
  <c r="H86" i="10"/>
  <c r="E86" i="10"/>
  <c r="AL85" i="10"/>
  <c r="AI85" i="10"/>
  <c r="AF85" i="10"/>
  <c r="AC85" i="10"/>
  <c r="Z85" i="10"/>
  <c r="W85" i="10"/>
  <c r="T85" i="10"/>
  <c r="Q85" i="10"/>
  <c r="N85" i="10"/>
  <c r="K85" i="10"/>
  <c r="H85" i="10"/>
  <c r="E85" i="10"/>
  <c r="AL84" i="10"/>
  <c r="AI84" i="10"/>
  <c r="AF84" i="10"/>
  <c r="AC84" i="10"/>
  <c r="Z84" i="10"/>
  <c r="W84" i="10"/>
  <c r="T84" i="10"/>
  <c r="Q84" i="10"/>
  <c r="N84" i="10"/>
  <c r="K84" i="10"/>
  <c r="H84" i="10"/>
  <c r="E84" i="10"/>
  <c r="AL83" i="10"/>
  <c r="AL82" i="10" s="1"/>
  <c r="AI83" i="10"/>
  <c r="AI82" i="10" s="1"/>
  <c r="AF83" i="10"/>
  <c r="AC83" i="10"/>
  <c r="AC82" i="10" s="1"/>
  <c r="Z83" i="10"/>
  <c r="Z82" i="10" s="1"/>
  <c r="W83" i="10"/>
  <c r="W82" i="10" s="1"/>
  <c r="T83" i="10"/>
  <c r="Q83" i="10"/>
  <c r="N83" i="10"/>
  <c r="K83" i="10"/>
  <c r="H83" i="10"/>
  <c r="E83" i="10"/>
  <c r="AK82" i="10"/>
  <c r="AJ82" i="10"/>
  <c r="AH82" i="10"/>
  <c r="AG82" i="10"/>
  <c r="AE82" i="10"/>
  <c r="AD82" i="10"/>
  <c r="AB82" i="10"/>
  <c r="AA82" i="10"/>
  <c r="Y82" i="10"/>
  <c r="X82" i="10"/>
  <c r="V82" i="10"/>
  <c r="U82" i="10"/>
  <c r="S82" i="10"/>
  <c r="R82" i="10"/>
  <c r="P82" i="10"/>
  <c r="O82" i="10"/>
  <c r="M82" i="10"/>
  <c r="L82" i="10"/>
  <c r="J82" i="10"/>
  <c r="I82" i="10"/>
  <c r="G82" i="10"/>
  <c r="F82" i="10"/>
  <c r="D82" i="10"/>
  <c r="AL80" i="10"/>
  <c r="AI80" i="10"/>
  <c r="AF80" i="10"/>
  <c r="AC80" i="10"/>
  <c r="Z80" i="10"/>
  <c r="W80" i="10"/>
  <c r="T80" i="10"/>
  <c r="Q80" i="10"/>
  <c r="N80" i="10"/>
  <c r="K80" i="10"/>
  <c r="H80" i="10"/>
  <c r="E80" i="10"/>
  <c r="AL79" i="10"/>
  <c r="AI79" i="10"/>
  <c r="AF79" i="10"/>
  <c r="AC79" i="10"/>
  <c r="Z79" i="10"/>
  <c r="W79" i="10"/>
  <c r="T79" i="10"/>
  <c r="Q79" i="10"/>
  <c r="N79" i="10"/>
  <c r="K79" i="10"/>
  <c r="H79" i="10"/>
  <c r="E79" i="10"/>
  <c r="AL78" i="10"/>
  <c r="AI78" i="10"/>
  <c r="AF78" i="10"/>
  <c r="AC78" i="10"/>
  <c r="Z78" i="10"/>
  <c r="W78" i="10"/>
  <c r="T78" i="10"/>
  <c r="Q78" i="10"/>
  <c r="N78" i="10"/>
  <c r="K78" i="10"/>
  <c r="H78" i="10"/>
  <c r="E78" i="10"/>
  <c r="AL77" i="10"/>
  <c r="AI77" i="10"/>
  <c r="AF77" i="10"/>
  <c r="AC77" i="10"/>
  <c r="Z77" i="10"/>
  <c r="W77" i="10"/>
  <c r="T77" i="10"/>
  <c r="Q77" i="10"/>
  <c r="N77" i="10"/>
  <c r="K77" i="10"/>
  <c r="H77" i="10"/>
  <c r="E77" i="10"/>
  <c r="AL76" i="10"/>
  <c r="AI76" i="10"/>
  <c r="AF76" i="10"/>
  <c r="AC76" i="10"/>
  <c r="Z76" i="10"/>
  <c r="W76" i="10"/>
  <c r="T76" i="10"/>
  <c r="Q76" i="10"/>
  <c r="N76" i="10"/>
  <c r="K76" i="10"/>
  <c r="H76" i="10"/>
  <c r="E76" i="10"/>
  <c r="AL75" i="10"/>
  <c r="AL74" i="10" s="1"/>
  <c r="AI75" i="10"/>
  <c r="AF75" i="10"/>
  <c r="AF74" i="10" s="1"/>
  <c r="AC75" i="10"/>
  <c r="Z75" i="10"/>
  <c r="Z74" i="10" s="1"/>
  <c r="W75" i="10"/>
  <c r="W74" i="10" s="1"/>
  <c r="T75" i="10"/>
  <c r="Q75" i="10"/>
  <c r="N75" i="10"/>
  <c r="N74" i="10" s="1"/>
  <c r="K75" i="10"/>
  <c r="K74" i="10" s="1"/>
  <c r="H75" i="10"/>
  <c r="H74" i="10" s="1"/>
  <c r="E75" i="10"/>
  <c r="AK74" i="10"/>
  <c r="AJ74" i="10"/>
  <c r="AH74" i="10"/>
  <c r="AG74" i="10"/>
  <c r="AE74" i="10"/>
  <c r="AD74" i="10"/>
  <c r="AB74" i="10"/>
  <c r="AA74" i="10"/>
  <c r="Y74" i="10"/>
  <c r="X74" i="10"/>
  <c r="V74" i="10"/>
  <c r="U74" i="10"/>
  <c r="S74" i="10"/>
  <c r="R74" i="10"/>
  <c r="P74" i="10"/>
  <c r="O74" i="10"/>
  <c r="M74" i="10"/>
  <c r="L74" i="10"/>
  <c r="J74" i="10"/>
  <c r="I74" i="10"/>
  <c r="G74" i="10"/>
  <c r="F74" i="10"/>
  <c r="D74" i="10"/>
  <c r="AC67" i="10"/>
  <c r="W67" i="10"/>
  <c r="Q67" i="10"/>
  <c r="E68" i="10"/>
  <c r="AK67" i="10"/>
  <c r="AJ67" i="10"/>
  <c r="AH67" i="10"/>
  <c r="AG67" i="10"/>
  <c r="AE67" i="10"/>
  <c r="AD67" i="10"/>
  <c r="AB67" i="10"/>
  <c r="AA67" i="10"/>
  <c r="Y67" i="10"/>
  <c r="X67" i="10"/>
  <c r="V67" i="10"/>
  <c r="U67" i="10"/>
  <c r="S67" i="10"/>
  <c r="R67" i="10"/>
  <c r="P67" i="10"/>
  <c r="O67" i="10"/>
  <c r="M67" i="10"/>
  <c r="L67" i="10"/>
  <c r="J67" i="10"/>
  <c r="I67" i="10"/>
  <c r="G67" i="10"/>
  <c r="F67" i="10"/>
  <c r="D67" i="10"/>
  <c r="AL65" i="10"/>
  <c r="AI65" i="10"/>
  <c r="AF65" i="10"/>
  <c r="AC65" i="10"/>
  <c r="Z65" i="10"/>
  <c r="T65" i="10"/>
  <c r="Q65" i="10"/>
  <c r="N65" i="10"/>
  <c r="K65" i="10"/>
  <c r="H65" i="10"/>
  <c r="E65" i="10"/>
  <c r="AL64" i="10"/>
  <c r="AI64" i="10"/>
  <c r="AF64" i="10"/>
  <c r="AC64" i="10"/>
  <c r="Z64" i="10"/>
  <c r="T64" i="10"/>
  <c r="Q64" i="10"/>
  <c r="N64" i="10"/>
  <c r="K64" i="10"/>
  <c r="H64" i="10"/>
  <c r="E64" i="10"/>
  <c r="AL63" i="10"/>
  <c r="AI63" i="10"/>
  <c r="AF63" i="10"/>
  <c r="AC63" i="10"/>
  <c r="Z63" i="10"/>
  <c r="T63" i="10"/>
  <c r="Q63" i="10"/>
  <c r="N63" i="10"/>
  <c r="K63" i="10"/>
  <c r="H63" i="10"/>
  <c r="E63" i="10"/>
  <c r="AL62" i="10"/>
  <c r="AI62" i="10"/>
  <c r="AF62" i="10"/>
  <c r="AC62" i="10"/>
  <c r="Z62" i="10"/>
  <c r="T62" i="10"/>
  <c r="Q62" i="10"/>
  <c r="N62" i="10"/>
  <c r="K62" i="10"/>
  <c r="H62" i="10"/>
  <c r="E62" i="10"/>
  <c r="AL61" i="10"/>
  <c r="AI61" i="10"/>
  <c r="AF61" i="10"/>
  <c r="AC61" i="10"/>
  <c r="Z61" i="10"/>
  <c r="T61" i="10"/>
  <c r="Q61" i="10"/>
  <c r="N61" i="10"/>
  <c r="K61" i="10"/>
  <c r="H61" i="10"/>
  <c r="E61" i="10"/>
  <c r="AL60" i="10"/>
  <c r="AI60" i="10"/>
  <c r="AF60" i="10"/>
  <c r="AC60" i="10"/>
  <c r="Z60" i="10"/>
  <c r="W60" i="10"/>
  <c r="T60" i="10"/>
  <c r="Q60" i="10"/>
  <c r="N60" i="10"/>
  <c r="K60" i="10"/>
  <c r="H60" i="10"/>
  <c r="E60" i="10"/>
  <c r="AK59" i="10"/>
  <c r="AJ59" i="10"/>
  <c r="AH59" i="10"/>
  <c r="AG59" i="10"/>
  <c r="AE59" i="10"/>
  <c r="AD59" i="10"/>
  <c r="AB59" i="10"/>
  <c r="AA59" i="10"/>
  <c r="Y59" i="10"/>
  <c r="X59" i="10"/>
  <c r="V59" i="10"/>
  <c r="U59" i="10"/>
  <c r="S59" i="10"/>
  <c r="R59" i="10"/>
  <c r="P59" i="10"/>
  <c r="O59" i="10"/>
  <c r="M59" i="10"/>
  <c r="L59" i="10"/>
  <c r="J59" i="10"/>
  <c r="I59" i="10"/>
  <c r="G59" i="10"/>
  <c r="F59" i="10"/>
  <c r="D59" i="10"/>
  <c r="C59" i="10"/>
  <c r="AL57" i="10"/>
  <c r="AI57" i="10"/>
  <c r="AF57" i="10"/>
  <c r="AC57" i="10"/>
  <c r="Z57" i="10"/>
  <c r="W57" i="10"/>
  <c r="T57" i="10"/>
  <c r="Q57" i="10"/>
  <c r="N57" i="10"/>
  <c r="K57" i="10"/>
  <c r="H57" i="10"/>
  <c r="E57" i="10"/>
  <c r="AL56" i="10"/>
  <c r="AI56" i="10"/>
  <c r="AF56" i="10"/>
  <c r="AC56" i="10"/>
  <c r="Z56" i="10"/>
  <c r="W56" i="10"/>
  <c r="T56" i="10"/>
  <c r="Q56" i="10"/>
  <c r="N56" i="10"/>
  <c r="K56" i="10"/>
  <c r="H56" i="10"/>
  <c r="E56" i="10"/>
  <c r="AL55" i="10"/>
  <c r="AI55" i="10"/>
  <c r="AF55" i="10"/>
  <c r="AC55" i="10"/>
  <c r="Z55" i="10"/>
  <c r="W55" i="10"/>
  <c r="T55" i="10"/>
  <c r="Q55" i="10"/>
  <c r="N55" i="10"/>
  <c r="K55" i="10"/>
  <c r="H55" i="10"/>
  <c r="E55" i="10"/>
  <c r="AL54" i="10"/>
  <c r="AI54" i="10"/>
  <c r="AI53" i="10" s="1"/>
  <c r="AF54" i="10"/>
  <c r="AC54" i="10"/>
  <c r="Z54" i="10"/>
  <c r="W54" i="10"/>
  <c r="W53" i="10" s="1"/>
  <c r="T54" i="10"/>
  <c r="Q54" i="10"/>
  <c r="N54" i="10"/>
  <c r="K54" i="10"/>
  <c r="K53" i="10" s="1"/>
  <c r="H54" i="10"/>
  <c r="H53" i="10" s="1"/>
  <c r="E54" i="10"/>
  <c r="AK53" i="10"/>
  <c r="AJ53" i="10"/>
  <c r="AH53" i="10"/>
  <c r="AG53" i="10"/>
  <c r="AE53" i="10"/>
  <c r="AD53" i="10"/>
  <c r="AB53" i="10"/>
  <c r="AA53" i="10"/>
  <c r="Y53" i="10"/>
  <c r="X53" i="10"/>
  <c r="V53" i="10"/>
  <c r="U53" i="10"/>
  <c r="S53" i="10"/>
  <c r="R53" i="10"/>
  <c r="P53" i="10"/>
  <c r="O53" i="10"/>
  <c r="M53" i="10"/>
  <c r="L53" i="10"/>
  <c r="J53" i="10"/>
  <c r="I53" i="10"/>
  <c r="G53" i="10"/>
  <c r="F53" i="10"/>
  <c r="D53" i="10"/>
  <c r="C53" i="10"/>
  <c r="AL51" i="10"/>
  <c r="AI51" i="10"/>
  <c r="AF51" i="10"/>
  <c r="AC51" i="10"/>
  <c r="Z51" i="10"/>
  <c r="W51" i="10"/>
  <c r="T51" i="10"/>
  <c r="Q51" i="10"/>
  <c r="N51" i="10"/>
  <c r="K51" i="10"/>
  <c r="H51" i="10"/>
  <c r="E51" i="10"/>
  <c r="AL50" i="10"/>
  <c r="AI50" i="10"/>
  <c r="AF50" i="10"/>
  <c r="AC50" i="10"/>
  <c r="Z50" i="10"/>
  <c r="W50" i="10"/>
  <c r="T50" i="10"/>
  <c r="Q50" i="10"/>
  <c r="N50" i="10"/>
  <c r="K50" i="10"/>
  <c r="H50" i="10"/>
  <c r="E50" i="10"/>
  <c r="AL49" i="10"/>
  <c r="AI49" i="10"/>
  <c r="AF49" i="10"/>
  <c r="AC49" i="10"/>
  <c r="Z49" i="10"/>
  <c r="W49" i="10"/>
  <c r="T49" i="10"/>
  <c r="Q49" i="10"/>
  <c r="N49" i="10"/>
  <c r="K49" i="10"/>
  <c r="H49" i="10"/>
  <c r="E49" i="10"/>
  <c r="AL48" i="10"/>
  <c r="AI48" i="10"/>
  <c r="AF48" i="10"/>
  <c r="AC48" i="10"/>
  <c r="Z48" i="10"/>
  <c r="W48" i="10"/>
  <c r="T48" i="10"/>
  <c r="Q48" i="10"/>
  <c r="N48" i="10"/>
  <c r="K48" i="10"/>
  <c r="H48" i="10"/>
  <c r="E48" i="10"/>
  <c r="AL47" i="10"/>
  <c r="AI47" i="10"/>
  <c r="AF47" i="10"/>
  <c r="AF46" i="10" s="1"/>
  <c r="AC47" i="10"/>
  <c r="Z47" i="10"/>
  <c r="Z46" i="10" s="1"/>
  <c r="W47" i="10"/>
  <c r="T47" i="10"/>
  <c r="Q47" i="10"/>
  <c r="N47" i="10"/>
  <c r="K47" i="10"/>
  <c r="H47" i="10"/>
  <c r="E47" i="10"/>
  <c r="AK46" i="10"/>
  <c r="AJ46" i="10"/>
  <c r="AH46" i="10"/>
  <c r="AG46" i="10"/>
  <c r="AE46" i="10"/>
  <c r="AD46" i="10"/>
  <c r="AB46" i="10"/>
  <c r="AA46" i="10"/>
  <c r="Y46" i="10"/>
  <c r="X46" i="10"/>
  <c r="V46" i="10"/>
  <c r="U46" i="10"/>
  <c r="S46" i="10"/>
  <c r="R46" i="10"/>
  <c r="P46" i="10"/>
  <c r="O46" i="10"/>
  <c r="M46" i="10"/>
  <c r="L46" i="10"/>
  <c r="J46" i="10"/>
  <c r="I46" i="10"/>
  <c r="G46" i="10"/>
  <c r="F46" i="10"/>
  <c r="D46" i="10"/>
  <c r="E39" i="10"/>
  <c r="E38" i="10"/>
  <c r="E37" i="10"/>
  <c r="E36" i="10"/>
  <c r="AK35" i="10"/>
  <c r="AJ35" i="10"/>
  <c r="AH35" i="10"/>
  <c r="AE35" i="10"/>
  <c r="AD35" i="10"/>
  <c r="AB35" i="10"/>
  <c r="Y35" i="10"/>
  <c r="X35" i="10"/>
  <c r="V35" i="10"/>
  <c r="S35" i="10"/>
  <c r="R35" i="10"/>
  <c r="P35" i="10"/>
  <c r="O35" i="10"/>
  <c r="M35" i="10"/>
  <c r="L35" i="10"/>
  <c r="J35" i="10"/>
  <c r="G35" i="10"/>
  <c r="F35" i="10"/>
  <c r="D35" i="10"/>
  <c r="C35" i="10"/>
  <c r="AL33" i="10"/>
  <c r="AI33" i="10"/>
  <c r="AF33" i="10"/>
  <c r="AC33" i="10"/>
  <c r="Z33" i="10"/>
  <c r="W33" i="10"/>
  <c r="T33" i="10"/>
  <c r="Q33" i="10"/>
  <c r="N33" i="10"/>
  <c r="K33" i="10"/>
  <c r="H33" i="10"/>
  <c r="E33" i="10"/>
  <c r="AL32" i="10"/>
  <c r="AI32" i="10"/>
  <c r="AF32" i="10"/>
  <c r="AC32" i="10"/>
  <c r="Z32" i="10"/>
  <c r="W32" i="10"/>
  <c r="T32" i="10"/>
  <c r="Q32" i="10"/>
  <c r="N32" i="10"/>
  <c r="K32" i="10"/>
  <c r="H32" i="10"/>
  <c r="E32" i="10"/>
  <c r="AL31" i="10"/>
  <c r="AI31" i="10"/>
  <c r="AF31" i="10"/>
  <c r="AC31" i="10"/>
  <c r="Z31" i="10"/>
  <c r="W31" i="10"/>
  <c r="T31" i="10"/>
  <c r="Q31" i="10"/>
  <c r="N31" i="10"/>
  <c r="K31" i="10"/>
  <c r="H31" i="10"/>
  <c r="E31" i="10"/>
  <c r="AL30" i="10"/>
  <c r="AI30" i="10"/>
  <c r="AF30" i="10"/>
  <c r="AC30" i="10"/>
  <c r="Z30" i="10"/>
  <c r="W30" i="10"/>
  <c r="T30" i="10"/>
  <c r="Q30" i="10"/>
  <c r="N30" i="10"/>
  <c r="K30" i="10"/>
  <c r="H30" i="10"/>
  <c r="E30" i="10"/>
  <c r="AL29" i="10"/>
  <c r="AL28" i="10" s="1"/>
  <c r="AI29" i="10"/>
  <c r="AF29" i="10"/>
  <c r="AC29" i="10"/>
  <c r="AC28" i="10" s="1"/>
  <c r="Z29" i="10"/>
  <c r="W29" i="10"/>
  <c r="T29" i="10"/>
  <c r="T28" i="10" s="1"/>
  <c r="Q29" i="10"/>
  <c r="N29" i="10"/>
  <c r="K29" i="10"/>
  <c r="H29" i="10"/>
  <c r="H28" i="10" s="1"/>
  <c r="E29" i="10"/>
  <c r="AK28" i="10"/>
  <c r="AJ28" i="10"/>
  <c r="AH28" i="10"/>
  <c r="AG28" i="10"/>
  <c r="AE28" i="10"/>
  <c r="AD28" i="10"/>
  <c r="AB28" i="10"/>
  <c r="AA28" i="10"/>
  <c r="Y28" i="10"/>
  <c r="X28" i="10"/>
  <c r="V28" i="10"/>
  <c r="U28" i="10"/>
  <c r="S28" i="10"/>
  <c r="R28" i="10"/>
  <c r="P28" i="10"/>
  <c r="O28" i="10"/>
  <c r="M28" i="10"/>
  <c r="L28" i="10"/>
  <c r="J28" i="10"/>
  <c r="I28" i="10"/>
  <c r="G28" i="10"/>
  <c r="F28" i="10"/>
  <c r="D28" i="10"/>
  <c r="AL24" i="10"/>
  <c r="AI24" i="10"/>
  <c r="AF24" i="10"/>
  <c r="AC24" i="10"/>
  <c r="Z24" i="10"/>
  <c r="W24" i="10"/>
  <c r="T24" i="10"/>
  <c r="Q24" i="10"/>
  <c r="N24" i="10"/>
  <c r="K24" i="10"/>
  <c r="H24" i="10"/>
  <c r="E24" i="10"/>
  <c r="AL23" i="10"/>
  <c r="AI23" i="10"/>
  <c r="AF23" i="10"/>
  <c r="AC23" i="10"/>
  <c r="Z23" i="10"/>
  <c r="W23" i="10"/>
  <c r="T23" i="10"/>
  <c r="Q23" i="10"/>
  <c r="N23" i="10"/>
  <c r="K23" i="10"/>
  <c r="H23" i="10"/>
  <c r="E23" i="10"/>
  <c r="AL22" i="10"/>
  <c r="AI22" i="10"/>
  <c r="AF22" i="10"/>
  <c r="AC22" i="10"/>
  <c r="Z22" i="10"/>
  <c r="W22" i="10"/>
  <c r="T22" i="10"/>
  <c r="Q22" i="10"/>
  <c r="N22" i="10"/>
  <c r="K22" i="10"/>
  <c r="H22" i="10"/>
  <c r="E22" i="10"/>
  <c r="AL21" i="10"/>
  <c r="AI21" i="10"/>
  <c r="AF21" i="10"/>
  <c r="AC21" i="10"/>
  <c r="Z21" i="10"/>
  <c r="W21" i="10"/>
  <c r="T21" i="10"/>
  <c r="Q21" i="10"/>
  <c r="N21" i="10"/>
  <c r="K21" i="10"/>
  <c r="H21" i="10"/>
  <c r="E21" i="10"/>
  <c r="AL20" i="10"/>
  <c r="AI20" i="10"/>
  <c r="AF20" i="10"/>
  <c r="AC20" i="10"/>
  <c r="Z20" i="10"/>
  <c r="W20" i="10"/>
  <c r="T20" i="10"/>
  <c r="Q20" i="10"/>
  <c r="N20" i="10"/>
  <c r="K20" i="10"/>
  <c r="H20" i="10"/>
  <c r="E20" i="10"/>
  <c r="AL19" i="10"/>
  <c r="AI19" i="10"/>
  <c r="AI18" i="10" s="1"/>
  <c r="AF19" i="10"/>
  <c r="AC19" i="10"/>
  <c r="Z19" i="10"/>
  <c r="W19" i="10"/>
  <c r="T19" i="10"/>
  <c r="T18" i="10" s="1"/>
  <c r="Q19" i="10"/>
  <c r="Q18" i="10" s="1"/>
  <c r="N19" i="10"/>
  <c r="K19" i="10"/>
  <c r="H19" i="10"/>
  <c r="E19" i="10"/>
  <c r="AK18" i="10"/>
  <c r="AJ18" i="10"/>
  <c r="AH18" i="10"/>
  <c r="AG18" i="10"/>
  <c r="AE18" i="10"/>
  <c r="AD18" i="10"/>
  <c r="AB18" i="10"/>
  <c r="AA18" i="10"/>
  <c r="Y18" i="10"/>
  <c r="X18" i="10"/>
  <c r="V18" i="10"/>
  <c r="U18" i="10"/>
  <c r="S18" i="10"/>
  <c r="R18" i="10"/>
  <c r="P18" i="10"/>
  <c r="O18" i="10"/>
  <c r="M18" i="10"/>
  <c r="L18" i="10"/>
  <c r="J18" i="10"/>
  <c r="I18" i="10"/>
  <c r="G18" i="10"/>
  <c r="F18" i="10"/>
  <c r="D18" i="10"/>
  <c r="AL16" i="10"/>
  <c r="AI16" i="10"/>
  <c r="AF16" i="10"/>
  <c r="AC16" i="10"/>
  <c r="Z16" i="10"/>
  <c r="W16" i="10"/>
  <c r="T16" i="10"/>
  <c r="Q16" i="10"/>
  <c r="N16" i="10"/>
  <c r="K16" i="10"/>
  <c r="H16" i="10"/>
  <c r="E16" i="10"/>
  <c r="AL15" i="10"/>
  <c r="AI15" i="10"/>
  <c r="AF15" i="10"/>
  <c r="AC15" i="10"/>
  <c r="Z15" i="10"/>
  <c r="W15" i="10"/>
  <c r="T15" i="10"/>
  <c r="Q15" i="10"/>
  <c r="N15" i="10"/>
  <c r="K15" i="10"/>
  <c r="H15" i="10"/>
  <c r="E15" i="10"/>
  <c r="AL14" i="10"/>
  <c r="AI14" i="10"/>
  <c r="AF14" i="10"/>
  <c r="AC14" i="10"/>
  <c r="Z14" i="10"/>
  <c r="W14" i="10"/>
  <c r="T14" i="10"/>
  <c r="Q14" i="10"/>
  <c r="N14" i="10"/>
  <c r="K14" i="10"/>
  <c r="H14" i="10"/>
  <c r="E14" i="10"/>
  <c r="AL13" i="10"/>
  <c r="AI13" i="10"/>
  <c r="AF13" i="10"/>
  <c r="AC13" i="10"/>
  <c r="Z13" i="10"/>
  <c r="W13" i="10"/>
  <c r="T13" i="10"/>
  <c r="Q13" i="10"/>
  <c r="N13" i="10"/>
  <c r="K13" i="10"/>
  <c r="H13" i="10"/>
  <c r="E13" i="10"/>
  <c r="AL12" i="10"/>
  <c r="AI12" i="10"/>
  <c r="AF12" i="10"/>
  <c r="AC12" i="10"/>
  <c r="Z12" i="10"/>
  <c r="W12" i="10"/>
  <c r="T12" i="10"/>
  <c r="Q12" i="10"/>
  <c r="N12" i="10"/>
  <c r="K12" i="10"/>
  <c r="H12" i="10"/>
  <c r="E12" i="10"/>
  <c r="AL11" i="10"/>
  <c r="AI11" i="10"/>
  <c r="AF11" i="10"/>
  <c r="AC11" i="10"/>
  <c r="Z11" i="10"/>
  <c r="W11" i="10"/>
  <c r="T11" i="10"/>
  <c r="Q11" i="10"/>
  <c r="N11" i="10"/>
  <c r="K11" i="10"/>
  <c r="H11" i="10"/>
  <c r="E11" i="10"/>
  <c r="AL10" i="10"/>
  <c r="AI10" i="10"/>
  <c r="AF10" i="10"/>
  <c r="AC10" i="10"/>
  <c r="Z10" i="10"/>
  <c r="W10" i="10"/>
  <c r="T10" i="10"/>
  <c r="Q10" i="10"/>
  <c r="N10" i="10"/>
  <c r="K10" i="10"/>
  <c r="H10" i="10"/>
  <c r="E10" i="10"/>
  <c r="AL9" i="10"/>
  <c r="AI9" i="10"/>
  <c r="AF9" i="10"/>
  <c r="AC9" i="10"/>
  <c r="Z9" i="10"/>
  <c r="W9" i="10"/>
  <c r="T9" i="10"/>
  <c r="Q9" i="10"/>
  <c r="N9" i="10"/>
  <c r="K9" i="10"/>
  <c r="H9" i="10"/>
  <c r="E9" i="10"/>
  <c r="AL8" i="10"/>
  <c r="AI8" i="10"/>
  <c r="AF8" i="10"/>
  <c r="AC8" i="10"/>
  <c r="Z8" i="10"/>
  <c r="W8" i="10"/>
  <c r="T8" i="10"/>
  <c r="Q8" i="10"/>
  <c r="N8" i="10"/>
  <c r="K8" i="10"/>
  <c r="H8" i="10"/>
  <c r="E8" i="10"/>
  <c r="AK7" i="10"/>
  <c r="AJ7" i="10"/>
  <c r="AH7" i="10"/>
  <c r="AG7" i="10"/>
  <c r="AE7" i="10"/>
  <c r="AD7" i="10"/>
  <c r="AB7" i="10"/>
  <c r="AA7" i="10"/>
  <c r="Y7" i="10"/>
  <c r="X7" i="10"/>
  <c r="V7" i="10"/>
  <c r="U7" i="10"/>
  <c r="S7" i="10"/>
  <c r="R7" i="10"/>
  <c r="P7" i="10"/>
  <c r="O7" i="10"/>
  <c r="M7" i="10"/>
  <c r="L7" i="10"/>
  <c r="N7" i="10" s="1"/>
  <c r="J7" i="10"/>
  <c r="I7" i="10"/>
  <c r="G7" i="10"/>
  <c r="F7" i="10"/>
  <c r="D7" i="10"/>
  <c r="C7" i="10"/>
  <c r="E6" i="10"/>
  <c r="AU33" i="10" l="1"/>
  <c r="AU32" i="10"/>
  <c r="AU44" i="10"/>
  <c r="AU41" i="10"/>
  <c r="AU43" i="10"/>
  <c r="AU40" i="10"/>
  <c r="AU72" i="10"/>
  <c r="AU42" i="10"/>
  <c r="AU71" i="10"/>
  <c r="AU20" i="10"/>
  <c r="AU70" i="10"/>
  <c r="E82" i="10"/>
  <c r="AL90" i="10"/>
  <c r="Q53" i="10"/>
  <c r="AF53" i="10"/>
  <c r="AI67" i="10"/>
  <c r="T53" i="10"/>
  <c r="AF28" i="10"/>
  <c r="AL46" i="10"/>
  <c r="AI74" i="10"/>
  <c r="Q28" i="10"/>
  <c r="AC53" i="10"/>
  <c r="K67" i="10"/>
  <c r="H59" i="10"/>
  <c r="K82" i="10"/>
  <c r="AF90" i="10"/>
  <c r="H67" i="10"/>
  <c r="AC7" i="10"/>
  <c r="T74" i="10"/>
  <c r="H90" i="10"/>
  <c r="AL7" i="10"/>
  <c r="T35" i="10"/>
  <c r="T59" i="10"/>
  <c r="AF59" i="10"/>
  <c r="T90" i="10"/>
  <c r="Z90" i="10"/>
  <c r="AH26" i="10"/>
  <c r="Z18" i="10"/>
  <c r="N46" i="10"/>
  <c r="N28" i="10"/>
  <c r="Z28" i="10"/>
  <c r="Q82" i="10"/>
  <c r="M26" i="10"/>
  <c r="AJ26" i="10"/>
  <c r="AL59" i="10"/>
  <c r="Z59" i="10"/>
  <c r="R26" i="10"/>
  <c r="H35" i="10"/>
  <c r="N82" i="10"/>
  <c r="AF7" i="10"/>
  <c r="AL67" i="10"/>
  <c r="K18" i="10"/>
  <c r="Q7" i="10"/>
  <c r="AI7" i="10"/>
  <c r="V26" i="10"/>
  <c r="Y26" i="10"/>
  <c r="Q35" i="10"/>
  <c r="T46" i="10"/>
  <c r="N67" i="10"/>
  <c r="H18" i="10"/>
  <c r="S26" i="10"/>
  <c r="L26" i="10"/>
  <c r="AC35" i="10"/>
  <c r="AF18" i="10"/>
  <c r="AB26" i="10"/>
  <c r="AF35" i="10"/>
  <c r="H46" i="10"/>
  <c r="D4" i="10"/>
  <c r="G6" i="10" s="1"/>
  <c r="X90" i="10"/>
  <c r="J26" i="10"/>
  <c r="E7" i="10"/>
  <c r="H7" i="10"/>
  <c r="Z7" i="10"/>
  <c r="Z67" i="10"/>
  <c r="E28" i="10"/>
  <c r="N59" i="10"/>
  <c r="P26" i="10"/>
  <c r="AK26" i="10"/>
  <c r="AL35" i="10"/>
  <c r="AD26" i="10"/>
  <c r="X26" i="10"/>
  <c r="Z35" i="10"/>
  <c r="N35" i="10"/>
  <c r="F26" i="10"/>
  <c r="G26" i="10"/>
  <c r="AL18" i="10"/>
  <c r="AC18" i="10"/>
  <c r="W18" i="10"/>
  <c r="N18" i="10"/>
  <c r="E18" i="10"/>
  <c r="W7" i="10"/>
  <c r="T7" i="10"/>
  <c r="K7" i="10"/>
  <c r="AV10" i="10"/>
  <c r="AV8" i="10"/>
  <c r="AV13" i="10"/>
  <c r="AV9" i="10"/>
  <c r="AV16" i="10"/>
  <c r="AV12" i="10"/>
  <c r="AV15" i="10"/>
  <c r="AV11" i="10"/>
  <c r="AV14" i="10"/>
  <c r="AS53" i="10"/>
  <c r="AS67" i="10"/>
  <c r="AS7" i="10"/>
  <c r="AS90" i="10"/>
  <c r="AS18" i="10"/>
  <c r="AS28" i="10"/>
  <c r="AS35" i="10"/>
  <c r="AS82" i="10"/>
  <c r="AS46" i="10"/>
  <c r="AS59" i="10"/>
  <c r="AS74" i="10"/>
  <c r="AQ8" i="10"/>
  <c r="AN7" i="10"/>
  <c r="AO21" i="10" s="1"/>
  <c r="AQ9" i="10"/>
  <c r="AQ10" i="10"/>
  <c r="AQ11" i="10"/>
  <c r="AQ12" i="10"/>
  <c r="AQ13" i="10"/>
  <c r="AQ14" i="10"/>
  <c r="AQ15" i="10"/>
  <c r="AQ16" i="10"/>
  <c r="I35" i="10"/>
  <c r="K35" i="10"/>
  <c r="AG35" i="10"/>
  <c r="AI35" i="10"/>
  <c r="I90" i="10"/>
  <c r="K91" i="10"/>
  <c r="K90" i="10" s="1"/>
  <c r="U90" i="10"/>
  <c r="W91" i="10"/>
  <c r="W90" i="10" s="1"/>
  <c r="AG90" i="10"/>
  <c r="AI91" i="10"/>
  <c r="AI90" i="10" s="1"/>
  <c r="AE26" i="10"/>
  <c r="K46" i="10"/>
  <c r="W46" i="10"/>
  <c r="AI46" i="10"/>
  <c r="E59" i="10"/>
  <c r="Q59" i="10"/>
  <c r="AC59" i="10"/>
  <c r="K28" i="10"/>
  <c r="W28" i="10"/>
  <c r="AI28" i="10"/>
  <c r="AA35" i="10"/>
  <c r="U35" i="10"/>
  <c r="W35" i="10"/>
  <c r="T67" i="10"/>
  <c r="AF67" i="10"/>
  <c r="E91" i="10"/>
  <c r="E90" i="10" s="1"/>
  <c r="C26" i="10"/>
  <c r="C4" i="10" s="1"/>
  <c r="Q91" i="10"/>
  <c r="Q90" i="10" s="1"/>
  <c r="O90" i="10"/>
  <c r="O26" i="10" s="1"/>
  <c r="AC91" i="10"/>
  <c r="AC90" i="10" s="1"/>
  <c r="AA90" i="10"/>
  <c r="AN35" i="10"/>
  <c r="E46" i="10"/>
  <c r="Q46" i="10"/>
  <c r="AC46" i="10"/>
  <c r="N53" i="10"/>
  <c r="Z53" i="10"/>
  <c r="AL53" i="10"/>
  <c r="K59" i="10"/>
  <c r="W59" i="10"/>
  <c r="AI59" i="10"/>
  <c r="E74" i="10"/>
  <c r="Q74" i="10"/>
  <c r="AC74" i="10"/>
  <c r="H82" i="10"/>
  <c r="T82" i="10"/>
  <c r="AF82" i="10"/>
  <c r="E35" i="10"/>
  <c r="E53" i="10"/>
  <c r="E67" i="10"/>
  <c r="T26" i="10" l="1"/>
  <c r="AF26" i="10"/>
  <c r="AC26" i="10"/>
  <c r="Q26" i="10"/>
  <c r="U26" i="10"/>
  <c r="H26" i="10"/>
  <c r="E26" i="10"/>
  <c r="AL26" i="10"/>
  <c r="Z26" i="10"/>
  <c r="N26" i="10"/>
  <c r="G4" i="10"/>
  <c r="J6" i="10" s="1"/>
  <c r="J4" i="10" s="1"/>
  <c r="M6" i="10" s="1"/>
  <c r="M4" i="10" s="1"/>
  <c r="P6" i="10" s="1"/>
  <c r="P4" i="10" s="1"/>
  <c r="S6" i="10" s="1"/>
  <c r="S4" i="10" s="1"/>
  <c r="V6" i="10" s="1"/>
  <c r="V4" i="10" s="1"/>
  <c r="Y6" i="10" s="1"/>
  <c r="Y4" i="10" s="1"/>
  <c r="AB6" i="10" s="1"/>
  <c r="AB4" i="10" s="1"/>
  <c r="AE6" i="10" s="1"/>
  <c r="AE4" i="10" s="1"/>
  <c r="AH6" i="10" s="1"/>
  <c r="AH4" i="10" s="1"/>
  <c r="AK6" i="10" s="1"/>
  <c r="AK4" i="10" s="1"/>
  <c r="AT19" i="10"/>
  <c r="AT12" i="10"/>
  <c r="AT22" i="10"/>
  <c r="AT53" i="10"/>
  <c r="AT21" i="10"/>
  <c r="AT15" i="10"/>
  <c r="AT20" i="10"/>
  <c r="AT14" i="10"/>
  <c r="AT11" i="10"/>
  <c r="AT9" i="10"/>
  <c r="AT67" i="10"/>
  <c r="AT16" i="10"/>
  <c r="AT23" i="10"/>
  <c r="AT13" i="10"/>
  <c r="AT10" i="10"/>
  <c r="AT8" i="10"/>
  <c r="AU92" i="10"/>
  <c r="AU87" i="10"/>
  <c r="AU83" i="10"/>
  <c r="AU78" i="10"/>
  <c r="AU74" i="10"/>
  <c r="AU68" i="10"/>
  <c r="AU62" i="10"/>
  <c r="AU57" i="10"/>
  <c r="AU53" i="10"/>
  <c r="AU48" i="10"/>
  <c r="AU39" i="10"/>
  <c r="AU35" i="10"/>
  <c r="AU29" i="10"/>
  <c r="AU24" i="10"/>
  <c r="AU91" i="10"/>
  <c r="AU86" i="10"/>
  <c r="AU82" i="10"/>
  <c r="AU77" i="10"/>
  <c r="AU67" i="10"/>
  <c r="AU65" i="10"/>
  <c r="AU61" i="10"/>
  <c r="AU56" i="10"/>
  <c r="AU51" i="10"/>
  <c r="AU47" i="10"/>
  <c r="AU38" i="10"/>
  <c r="AU34" i="10"/>
  <c r="AU28" i="10"/>
  <c r="AU23" i="10"/>
  <c r="AU94" i="10"/>
  <c r="AU90" i="10"/>
  <c r="AU85" i="10"/>
  <c r="AU80" i="10"/>
  <c r="AU76" i="10"/>
  <c r="AU64" i="10"/>
  <c r="AU60" i="10"/>
  <c r="AU55" i="10"/>
  <c r="AU50" i="10"/>
  <c r="AU46" i="10"/>
  <c r="AU37" i="10"/>
  <c r="AU27" i="10"/>
  <c r="AU22" i="10"/>
  <c r="AU18" i="10"/>
  <c r="AU93" i="10"/>
  <c r="AU88" i="10"/>
  <c r="AU84" i="10"/>
  <c r="AU79" i="10"/>
  <c r="AU75" i="10"/>
  <c r="AU63" i="10"/>
  <c r="AU59" i="10"/>
  <c r="AU54" i="10"/>
  <c r="AU49" i="10"/>
  <c r="AU36" i="10"/>
  <c r="AU30" i="10"/>
  <c r="AU21" i="10"/>
  <c r="AT82" i="10"/>
  <c r="AT28" i="10"/>
  <c r="AS26" i="10"/>
  <c r="AS4" i="10" s="1"/>
  <c r="AT18" i="10"/>
  <c r="AT74" i="10"/>
  <c r="AT90" i="10"/>
  <c r="AT59" i="10"/>
  <c r="AT46" i="10"/>
  <c r="AT35" i="10"/>
  <c r="AO16" i="10"/>
  <c r="AO12" i="10"/>
  <c r="F6" i="10"/>
  <c r="E4" i="10"/>
  <c r="AO35" i="10"/>
  <c r="AN53" i="10"/>
  <c r="W26" i="10"/>
  <c r="AN59" i="10"/>
  <c r="AN28" i="10"/>
  <c r="AQ7" i="10"/>
  <c r="AN67" i="10"/>
  <c r="K26" i="10"/>
  <c r="AO22" i="10"/>
  <c r="I26" i="10"/>
  <c r="AO20" i="10"/>
  <c r="AO14" i="10"/>
  <c r="AO10" i="10"/>
  <c r="AO8" i="10"/>
  <c r="AN74" i="10"/>
  <c r="AN46" i="10"/>
  <c r="AN82" i="10"/>
  <c r="AA26" i="10"/>
  <c r="AO23" i="10"/>
  <c r="AO15" i="10"/>
  <c r="AO13" i="10"/>
  <c r="AO11" i="10"/>
  <c r="AO9" i="10"/>
  <c r="AI26" i="10"/>
  <c r="AG26" i="10"/>
  <c r="AO19" i="10"/>
  <c r="P75" i="6"/>
  <c r="P93" i="6"/>
  <c r="P63" i="6"/>
  <c r="P11" i="6"/>
  <c r="S11" i="6" s="1"/>
  <c r="P84" i="6"/>
  <c r="D82" i="6"/>
  <c r="E82" i="6"/>
  <c r="F82" i="6"/>
  <c r="G82" i="6"/>
  <c r="H82" i="6"/>
  <c r="I82" i="6"/>
  <c r="J82" i="6"/>
  <c r="K82" i="6"/>
  <c r="L82" i="6"/>
  <c r="M82" i="6"/>
  <c r="N82" i="6"/>
  <c r="D74" i="6"/>
  <c r="E74" i="6"/>
  <c r="F74" i="6"/>
  <c r="G74" i="6"/>
  <c r="H74" i="6"/>
  <c r="I74" i="6"/>
  <c r="J74" i="6"/>
  <c r="K74" i="6"/>
  <c r="L74" i="6"/>
  <c r="M74" i="6"/>
  <c r="N74" i="6"/>
  <c r="D67" i="6"/>
  <c r="E67" i="6"/>
  <c r="F67" i="6"/>
  <c r="G67" i="6"/>
  <c r="H67" i="6"/>
  <c r="I67" i="6"/>
  <c r="J67" i="6"/>
  <c r="K67" i="6"/>
  <c r="L67" i="6"/>
  <c r="M67" i="6"/>
  <c r="N67" i="6"/>
  <c r="C67" i="6"/>
  <c r="D59" i="6"/>
  <c r="E59" i="6"/>
  <c r="F59" i="6"/>
  <c r="G59" i="6"/>
  <c r="H59" i="6"/>
  <c r="I59" i="6"/>
  <c r="J59" i="6"/>
  <c r="K59" i="6"/>
  <c r="L59" i="6"/>
  <c r="M59" i="6"/>
  <c r="N59" i="6"/>
  <c r="D53" i="6"/>
  <c r="E53" i="6"/>
  <c r="F53" i="6"/>
  <c r="G53" i="6"/>
  <c r="H53" i="6"/>
  <c r="I53" i="6"/>
  <c r="J53" i="6"/>
  <c r="K53" i="6"/>
  <c r="L53" i="6"/>
  <c r="M53" i="6"/>
  <c r="N53" i="6"/>
  <c r="D46" i="6"/>
  <c r="E46" i="6"/>
  <c r="F46" i="6"/>
  <c r="G46" i="6"/>
  <c r="H46" i="6"/>
  <c r="I46" i="6"/>
  <c r="J46" i="6"/>
  <c r="K46" i="6"/>
  <c r="L46" i="6"/>
  <c r="M46" i="6"/>
  <c r="N46" i="6"/>
  <c r="D28" i="6"/>
  <c r="E28" i="6"/>
  <c r="F28" i="6"/>
  <c r="G28" i="6"/>
  <c r="H28" i="6"/>
  <c r="I28" i="6"/>
  <c r="J28" i="6"/>
  <c r="K28" i="6"/>
  <c r="L28" i="6"/>
  <c r="M28" i="6"/>
  <c r="N28" i="6"/>
  <c r="N18" i="6"/>
  <c r="M18" i="6"/>
  <c r="L18" i="6"/>
  <c r="K18" i="6"/>
  <c r="J18" i="6"/>
  <c r="I18" i="6"/>
  <c r="H18" i="6"/>
  <c r="G18" i="6"/>
  <c r="F18" i="6"/>
  <c r="E18" i="6"/>
  <c r="D18" i="6"/>
  <c r="D7" i="6"/>
  <c r="E7" i="6"/>
  <c r="F7" i="6"/>
  <c r="G7" i="6"/>
  <c r="H7" i="6"/>
  <c r="I7" i="6"/>
  <c r="J7" i="6"/>
  <c r="K7" i="6"/>
  <c r="L7" i="6"/>
  <c r="M7" i="6"/>
  <c r="N7" i="6"/>
  <c r="C59" i="6"/>
  <c r="C53" i="6"/>
  <c r="C46" i="6"/>
  <c r="C28" i="6"/>
  <c r="D90" i="6"/>
  <c r="E90" i="6"/>
  <c r="F90" i="6"/>
  <c r="C82" i="6"/>
  <c r="C74" i="6"/>
  <c r="C35" i="6"/>
  <c r="AP69" i="10" l="1"/>
  <c r="AP70" i="10"/>
  <c r="AP71" i="10"/>
  <c r="AP72" i="10"/>
  <c r="AP32" i="10"/>
  <c r="AP33" i="10"/>
  <c r="AP31" i="10"/>
  <c r="AP44" i="10"/>
  <c r="AP40" i="10"/>
  <c r="AP43" i="10"/>
  <c r="AP42" i="10"/>
  <c r="AP41" i="10"/>
  <c r="AP19" i="10"/>
  <c r="AU26" i="10"/>
  <c r="AT7" i="10"/>
  <c r="AP50" i="10"/>
  <c r="AT26" i="10"/>
  <c r="AP37" i="10"/>
  <c r="AP20" i="10"/>
  <c r="AP38" i="10"/>
  <c r="AP39" i="10"/>
  <c r="AP48" i="10"/>
  <c r="AP84" i="10"/>
  <c r="E35" i="6"/>
  <c r="E26" i="6" s="1"/>
  <c r="G35" i="6"/>
  <c r="I35" i="6"/>
  <c r="M35" i="6"/>
  <c r="J90" i="6"/>
  <c r="L90" i="6"/>
  <c r="F35" i="6"/>
  <c r="F26" i="6" s="1"/>
  <c r="J35" i="6"/>
  <c r="N35" i="6"/>
  <c r="M90" i="6"/>
  <c r="H90" i="6"/>
  <c r="AO7" i="10"/>
  <c r="AP59" i="10"/>
  <c r="AO59" i="10"/>
  <c r="AP18" i="10"/>
  <c r="AO18" i="10"/>
  <c r="AP34" i="10"/>
  <c r="AP24" i="10"/>
  <c r="AP27" i="10"/>
  <c r="AP21" i="10"/>
  <c r="AP68" i="10"/>
  <c r="AP56" i="10"/>
  <c r="AP51" i="10"/>
  <c r="AP83" i="10"/>
  <c r="AP47" i="10"/>
  <c r="AP75" i="10"/>
  <c r="AP78" i="10"/>
  <c r="AP88" i="10"/>
  <c r="AP36" i="10"/>
  <c r="AP77" i="10"/>
  <c r="AP94" i="10"/>
  <c r="AP79" i="10"/>
  <c r="AP85" i="10"/>
  <c r="AP80" i="10"/>
  <c r="AP23" i="10"/>
  <c r="AP63" i="10"/>
  <c r="AP49" i="10"/>
  <c r="AP87" i="10"/>
  <c r="AP60" i="10"/>
  <c r="AP30" i="10"/>
  <c r="AP93" i="10"/>
  <c r="AP65" i="10"/>
  <c r="AP55" i="10"/>
  <c r="AP61" i="10"/>
  <c r="AP53" i="10"/>
  <c r="AO53" i="10"/>
  <c r="AP35" i="10"/>
  <c r="AO82" i="10"/>
  <c r="AP82" i="10"/>
  <c r="AP74" i="10"/>
  <c r="AO74" i="10"/>
  <c r="AP67" i="10"/>
  <c r="AO67" i="10"/>
  <c r="AP64" i="10"/>
  <c r="AP28" i="10"/>
  <c r="AO28" i="10"/>
  <c r="AP54" i="10"/>
  <c r="AP46" i="10"/>
  <c r="AO46" i="10"/>
  <c r="AP57" i="10"/>
  <c r="AP91" i="10"/>
  <c r="AN90" i="10"/>
  <c r="AN26" i="10" s="1"/>
  <c r="AP76" i="10"/>
  <c r="AP22" i="10"/>
  <c r="AP86" i="10"/>
  <c r="AP29" i="10"/>
  <c r="AP62" i="10"/>
  <c r="AP92" i="10"/>
  <c r="H6" i="10"/>
  <c r="F4" i="10"/>
  <c r="K35" i="6"/>
  <c r="C90" i="6"/>
  <c r="C26" i="6" s="1"/>
  <c r="P64" i="6"/>
  <c r="P79" i="6"/>
  <c r="P88" i="6"/>
  <c r="D35" i="6"/>
  <c r="D26" i="6" s="1"/>
  <c r="H35" i="6"/>
  <c r="L35" i="6"/>
  <c r="K90" i="6"/>
  <c r="I90" i="6"/>
  <c r="G90" i="6"/>
  <c r="N90" i="6"/>
  <c r="P10" i="6"/>
  <c r="S10" i="6" s="1"/>
  <c r="P65" i="6"/>
  <c r="P76" i="6"/>
  <c r="P85" i="6"/>
  <c r="P14" i="6"/>
  <c r="S14" i="6" s="1"/>
  <c r="P80" i="6"/>
  <c r="P94" i="6"/>
  <c r="P78" i="6"/>
  <c r="P92" i="6"/>
  <c r="P83" i="6"/>
  <c r="P87" i="6"/>
  <c r="P15" i="6"/>
  <c r="S15" i="6" s="1"/>
  <c r="P86" i="6"/>
  <c r="P56" i="6"/>
  <c r="P55" i="6"/>
  <c r="P16" i="6"/>
  <c r="S16" i="6" s="1"/>
  <c r="P61" i="6"/>
  <c r="P77" i="6"/>
  <c r="P60" i="6"/>
  <c r="P20" i="6"/>
  <c r="P39" i="6"/>
  <c r="P13" i="6"/>
  <c r="S13" i="6" s="1"/>
  <c r="P62" i="6"/>
  <c r="P9" i="6"/>
  <c r="S9" i="6" s="1"/>
  <c r="P57" i="6"/>
  <c r="P68" i="6"/>
  <c r="P36" i="6"/>
  <c r="P38" i="6"/>
  <c r="P12" i="6"/>
  <c r="S12" i="6" s="1"/>
  <c r="P8" i="6"/>
  <c r="S8" i="6" s="1"/>
  <c r="P67" i="6" l="1"/>
  <c r="L26" i="6"/>
  <c r="P74" i="6"/>
  <c r="P82" i="6"/>
  <c r="P59" i="6"/>
  <c r="M26" i="6"/>
  <c r="H26" i="6"/>
  <c r="G26" i="6"/>
  <c r="I26" i="6"/>
  <c r="J26" i="6"/>
  <c r="N26" i="6"/>
  <c r="K26" i="6"/>
  <c r="P37" i="6"/>
  <c r="P35" i="6" s="1"/>
  <c r="AP26" i="10"/>
  <c r="AO26" i="10"/>
  <c r="AN4" i="10"/>
  <c r="I6" i="10"/>
  <c r="H4" i="10"/>
  <c r="AP90" i="10"/>
  <c r="AO90" i="10"/>
  <c r="P91" i="6"/>
  <c r="P90" i="6" s="1"/>
  <c r="P7" i="6"/>
  <c r="P54" i="6"/>
  <c r="P53" i="6" s="1"/>
  <c r="P30" i="6"/>
  <c r="P29" i="6"/>
  <c r="P23" i="6"/>
  <c r="P22" i="6"/>
  <c r="P21" i="6"/>
  <c r="P19" i="6"/>
  <c r="C18" i="6"/>
  <c r="C7" i="6"/>
  <c r="P46" i="6"/>
  <c r="Q82" i="6" l="1"/>
  <c r="Q74" i="6"/>
  <c r="Q90" i="6"/>
  <c r="Q35" i="6"/>
  <c r="Q67" i="6"/>
  <c r="Q46" i="6"/>
  <c r="Q59" i="6"/>
  <c r="Q53" i="6"/>
  <c r="C4" i="6"/>
  <c r="D6" i="6" s="1"/>
  <c r="K6" i="10"/>
  <c r="I4" i="10"/>
  <c r="P28" i="6"/>
  <c r="Q28" i="6" s="1"/>
  <c r="Q19" i="6"/>
  <c r="Q22" i="6"/>
  <c r="Q21" i="6"/>
  <c r="Q23" i="6"/>
  <c r="S7" i="6"/>
  <c r="Q20" i="6"/>
  <c r="Q9" i="6"/>
  <c r="Q10" i="6"/>
  <c r="Q11" i="6"/>
  <c r="Q12" i="6"/>
  <c r="Q13" i="6"/>
  <c r="Q14" i="6"/>
  <c r="Q15" i="6"/>
  <c r="Q16" i="6"/>
  <c r="Q8" i="6"/>
  <c r="P18" i="6"/>
  <c r="Q18" i="6" s="1"/>
  <c r="R69" i="6" l="1"/>
  <c r="R70" i="6"/>
  <c r="R71" i="6"/>
  <c r="R72" i="6"/>
  <c r="R50" i="6"/>
  <c r="R49" i="6"/>
  <c r="R43" i="6"/>
  <c r="R44" i="6"/>
  <c r="R40" i="6"/>
  <c r="R42" i="6"/>
  <c r="R41" i="6"/>
  <c r="R32" i="6"/>
  <c r="P26" i="6"/>
  <c r="Q26" i="6" s="1"/>
  <c r="R33" i="6"/>
  <c r="R31" i="6"/>
  <c r="L6" i="10"/>
  <c r="K4" i="10"/>
  <c r="R68" i="6"/>
  <c r="R67" i="6"/>
  <c r="D4" i="6"/>
  <c r="E6" i="6" s="1"/>
  <c r="E4" i="6" s="1"/>
  <c r="F6" i="6" s="1"/>
  <c r="F4" i="6" s="1"/>
  <c r="G6" i="6" s="1"/>
  <c r="G4" i="6" s="1"/>
  <c r="H6" i="6" s="1"/>
  <c r="H4" i="6" s="1"/>
  <c r="I6" i="6" s="1"/>
  <c r="I4" i="6" s="1"/>
  <c r="J6" i="6" s="1"/>
  <c r="J4" i="6" s="1"/>
  <c r="K6" i="6" s="1"/>
  <c r="K4" i="6" s="1"/>
  <c r="L6" i="6" s="1"/>
  <c r="L4" i="6" s="1"/>
  <c r="M6" i="6" s="1"/>
  <c r="M4" i="6" s="1"/>
  <c r="N6" i="6" s="1"/>
  <c r="N4" i="6" s="1"/>
  <c r="R65" i="6"/>
  <c r="R64" i="6"/>
  <c r="R85" i="6"/>
  <c r="R94" i="6"/>
  <c r="R93" i="6"/>
  <c r="R88" i="6"/>
  <c r="R87" i="6"/>
  <c r="R92" i="6"/>
  <c r="R84" i="6"/>
  <c r="R83" i="6"/>
  <c r="R86" i="6"/>
  <c r="R91" i="6"/>
  <c r="R90" i="6"/>
  <c r="R75" i="6"/>
  <c r="R77" i="6"/>
  <c r="R79" i="6"/>
  <c r="R80" i="6"/>
  <c r="R78" i="6"/>
  <c r="R74" i="6"/>
  <c r="R76" i="6"/>
  <c r="R61" i="6"/>
  <c r="R62" i="6"/>
  <c r="R63" i="6"/>
  <c r="R60" i="6"/>
  <c r="R59" i="6"/>
  <c r="R22" i="6"/>
  <c r="R47" i="6"/>
  <c r="R48" i="6"/>
  <c r="R51" i="6"/>
  <c r="R39" i="6"/>
  <c r="R36" i="6"/>
  <c r="R38" i="6"/>
  <c r="R37" i="6"/>
  <c r="R24" i="6"/>
  <c r="R20" i="6"/>
  <c r="R23" i="6"/>
  <c r="R21" i="6"/>
  <c r="Q7" i="6"/>
  <c r="R56" i="6"/>
  <c r="R57" i="6"/>
  <c r="P4" i="6" l="1"/>
  <c r="L4" i="10"/>
  <c r="N6" i="10"/>
  <c r="R46" i="6"/>
  <c r="R35" i="6"/>
  <c r="R55" i="6"/>
  <c r="O6" i="10" l="1"/>
  <c r="N4" i="10"/>
  <c r="R26" i="6"/>
  <c r="R30" i="6"/>
  <c r="R19" i="6"/>
  <c r="R27" i="6"/>
  <c r="R28" i="6"/>
  <c r="R53" i="6"/>
  <c r="R82" i="6"/>
  <c r="R29" i="6"/>
  <c r="R54" i="6"/>
  <c r="R18" i="6"/>
  <c r="Q6" i="10" l="1"/>
  <c r="O4" i="10"/>
  <c r="R6" i="10" l="1"/>
  <c r="Q4" i="10"/>
  <c r="T6" i="10" l="1"/>
  <c r="R4" i="10"/>
  <c r="U6" i="10" l="1"/>
  <c r="T4" i="10"/>
  <c r="W6" i="10" l="1"/>
  <c r="U4" i="10"/>
  <c r="X6" i="10" l="1"/>
  <c r="W4" i="10"/>
  <c r="X4" i="10" l="1"/>
  <c r="Z6" i="10"/>
  <c r="AA6" i="10" l="1"/>
  <c r="Z4" i="10"/>
  <c r="AC6" i="10" l="1"/>
  <c r="AA4" i="10"/>
  <c r="AD6" i="10" l="1"/>
  <c r="AC4" i="10"/>
  <c r="AF6" i="10" l="1"/>
  <c r="AD4" i="10"/>
  <c r="AG6" i="10" l="1"/>
  <c r="AF4" i="10"/>
  <c r="AI6" i="10" l="1"/>
  <c r="AG4" i="10"/>
  <c r="AJ6" i="10" l="1"/>
  <c r="AI4" i="10"/>
  <c r="AJ4" i="10" l="1"/>
  <c r="AL4" i="10" s="1"/>
  <c r="AL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Georgeta Ion</author>
  </authors>
  <commentList>
    <comment ref="S3" authorId="0" shapeId="0" xr:uid="{6141E6EE-3A7C-4551-87DC-C4DD700ED37A}">
      <text>
        <r>
          <rPr>
            <b/>
            <sz val="9"/>
            <color indexed="81"/>
            <rFont val="Tahoma"/>
            <charset val="1"/>
          </rPr>
          <t>Zile lucratoare total an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Georgeta Ion</author>
    <author>Georgiana Ion</author>
  </authors>
  <commentList>
    <comment ref="AQ3" authorId="0" shapeId="0" xr:uid="{0D7100DE-ED3E-431A-B5F5-48A5E02DC353}">
      <text>
        <r>
          <rPr>
            <sz val="9"/>
            <color indexed="81"/>
            <rFont val="Tahoma"/>
            <family val="2"/>
          </rPr>
          <t>Zile lucratoare pe total an</t>
        </r>
        <r>
          <rPr>
            <sz val="9"/>
            <color indexed="81"/>
            <rFont val="Tahoma"/>
            <charset val="1"/>
          </rPr>
          <t xml:space="preserve">
 </t>
        </r>
      </text>
    </comment>
    <comment ref="AU3" authorId="1" shapeId="0" xr:uid="{95051410-2BFA-4A02-81EF-2980B1B1BE38}">
      <text>
        <r>
          <rPr>
            <b/>
            <sz val="9"/>
            <color indexed="81"/>
            <rFont val="Tahoma"/>
            <family val="2"/>
          </rPr>
          <t>Completeaza luna anului unde ai ajuns cu actualul</t>
        </r>
      </text>
    </comment>
    <comment ref="AV3" authorId="0" shapeId="0" xr:uid="{24F246B7-E696-4F7D-92E1-B1777C1E03B5}">
      <text>
        <r>
          <rPr>
            <sz val="9"/>
            <color indexed="81"/>
            <rFont val="Tahoma"/>
            <family val="2"/>
          </rPr>
          <t>Zile lucratoare perioada actual</t>
        </r>
        <r>
          <rPr>
            <sz val="9"/>
            <color indexed="81"/>
            <rFont val="Tahoma"/>
            <charset val="1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<sst xmlns="http://schemas.openxmlformats.org/spreadsheetml/2006/main" count="171" uniqueCount="63">
  <si>
    <t>Venit</t>
  </si>
  <si>
    <t>Cheltuieli</t>
  </si>
  <si>
    <t>Intretinere</t>
  </si>
  <si>
    <t>Lumina</t>
  </si>
  <si>
    <t>Impozit case</t>
  </si>
  <si>
    <t>Valoare Anuala</t>
  </si>
  <si>
    <t>Procent din venit</t>
  </si>
  <si>
    <t>Valoare pe zi de munca</t>
  </si>
  <si>
    <t>Asigurare case</t>
  </si>
  <si>
    <t>Parcare</t>
  </si>
  <si>
    <t>Masa in oras sau comandata</t>
  </si>
  <si>
    <t>Taxe si impozite</t>
  </si>
  <si>
    <t>Investitii si economii</t>
  </si>
  <si>
    <t>Zile muncite pentru costuri</t>
  </si>
  <si>
    <t>Hrama si igiena</t>
  </si>
  <si>
    <t>Rate, carduri, plati obligatorii</t>
  </si>
  <si>
    <t>Vacante si rasfat</t>
  </si>
  <si>
    <t>Cadouri Paste</t>
  </si>
  <si>
    <t>Cadouri Craciun</t>
  </si>
  <si>
    <t>Sold final luna</t>
  </si>
  <si>
    <t>Fond siguranta</t>
  </si>
  <si>
    <t>Buget</t>
  </si>
  <si>
    <t>Actual</t>
  </si>
  <si>
    <t>Diferenta</t>
  </si>
  <si>
    <t>Sold initial - cash preluat din luna anterioara</t>
  </si>
  <si>
    <t>Surse suplimentare</t>
  </si>
  <si>
    <t>Alte beneficii</t>
  </si>
  <si>
    <t>Netflix</t>
  </si>
  <si>
    <t>Card …</t>
  </si>
  <si>
    <t>Cosmetica &amp; coafor</t>
  </si>
  <si>
    <t>Costuri masina &amp; alte costuri transprt</t>
  </si>
  <si>
    <t>Benzina</t>
  </si>
  <si>
    <t>RCA</t>
  </si>
  <si>
    <t>CASCO</t>
  </si>
  <si>
    <t>ITP</t>
  </si>
  <si>
    <t>Zi nastere copil/sot/mama/familie</t>
  </si>
  <si>
    <t>Carti</t>
  </si>
  <si>
    <t>Evenimente, sarbatori &amp; neprevazute</t>
  </si>
  <si>
    <t>Buget neprevazute</t>
  </si>
  <si>
    <t>Hrana animale</t>
  </si>
  <si>
    <t>Vacante, pasiuni si rasfat</t>
  </si>
  <si>
    <t>Alte costuri</t>
  </si>
  <si>
    <t>Salariu 1</t>
  </si>
  <si>
    <t>Salariu 2</t>
  </si>
  <si>
    <t>Bonusuri</t>
  </si>
  <si>
    <t>Fond Mutual</t>
  </si>
  <si>
    <t>ETF</t>
  </si>
  <si>
    <t>Mancare si cheltuieli saptamanale</t>
  </si>
  <si>
    <t>Hrana, igiena, utilitati</t>
  </si>
  <si>
    <t>Copii</t>
  </si>
  <si>
    <t>Meditatii</t>
  </si>
  <si>
    <t>Gradinita</t>
  </si>
  <si>
    <t>Sport</t>
  </si>
  <si>
    <t>Alte consumabile, igiena, curatenie</t>
  </si>
  <si>
    <t>Internet</t>
  </si>
  <si>
    <t>Rata credit apartament</t>
  </si>
  <si>
    <t>Nunti / Botezuri</t>
  </si>
  <si>
    <t>Reparații</t>
  </si>
  <si>
    <t>Sectiune alte costuri specifice</t>
  </si>
  <si>
    <t>Vacanta 1</t>
  </si>
  <si>
    <t>Vacanta 2</t>
  </si>
  <si>
    <t>Donatii</t>
  </si>
  <si>
    <t>Completeaza in ce luna a anului esti cu actualul: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</si>
</sst>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164" fontId="0" fillId="0" borderId="0" xfId="1" applyNumberFormat="1" applyFont="1"/>
    <xf numFmtId="164" fontId="3" fillId="3" borderId="0" xfId="1" applyNumberFormat="1" applyFont="1" applyFill="1"/>
    <xf numFmtId="164" fontId="4" fillId="0" borderId="0" xfId="1" applyNumberFormat="1" applyFont="1"/>
    <xf numFmtId="164" fontId="7" fillId="0" borderId="0" xfId="1" applyNumberFormat="1" applyFont="1"/>
    <xf numFmtId="0" fontId="4" fillId="0" borderId="0" xfId="0" applyFont="1"/>
    <xf numFmtId="164" fontId="4" fillId="5" borderId="0" xfId="1" applyNumberFormat="1" applyFont="1" applyFill="1"/>
    <xf numFmtId="9" fontId="6" fillId="5" borderId="0" xfId="2" applyFont="1" applyFill="1"/>
    <xf numFmtId="17" fontId="2" fillId="2" borderId="0" xfId="0" applyNumberFormat="1" applyFont="1" applyFill="1" applyAlignment="1">
      <alignment horizontal="center" wrapText="1"/>
    </xf>
    <xf numFmtId="164" fontId="2" fillId="2" borderId="0" xfId="1" applyNumberFormat="1" applyFont="1" applyFill="1" applyAlignment="1">
      <alignment horizontal="center" wrapText="1"/>
    </xf>
    <xf numFmtId="9" fontId="7" fillId="0" borderId="0" xfId="2" applyFont="1" applyFill="1"/>
    <xf numFmtId="164" fontId="0" fillId="7" borderId="0" xfId="1" applyNumberFormat="1" applyFont="1" applyFill="1"/>
    <xf numFmtId="9" fontId="8" fillId="0" borderId="0" xfId="2" applyFont="1"/>
    <xf numFmtId="9" fontId="8" fillId="0" borderId="0" xfId="0" applyNumberFormat="1" applyFont="1"/>
    <xf numFmtId="43" fontId="2" fillId="2" borderId="0" xfId="1" applyFont="1" applyFill="1" applyAlignment="1">
      <alignment horizontal="center" wrapText="1"/>
    </xf>
    <xf numFmtId="43" fontId="0" fillId="0" borderId="0" xfId="1" applyFont="1"/>
    <xf numFmtId="43" fontId="8" fillId="0" borderId="0" xfId="1" applyFont="1"/>
    <xf numFmtId="43" fontId="3" fillId="4" borderId="0" xfId="1" applyFont="1" applyFill="1"/>
    <xf numFmtId="43" fontId="4" fillId="0" borderId="0" xfId="1" applyFont="1"/>
    <xf numFmtId="43" fontId="3" fillId="3" borderId="0" xfId="1" applyFont="1" applyFill="1"/>
    <xf numFmtId="43" fontId="4" fillId="5" borderId="0" xfId="1" applyFont="1" applyFill="1"/>
    <xf numFmtId="164" fontId="6" fillId="9" borderId="0" xfId="1" applyNumberFormat="1" applyFont="1" applyFill="1"/>
    <xf numFmtId="164" fontId="7" fillId="8" borderId="0" xfId="1" applyNumberFormat="1" applyFont="1" applyFill="1"/>
    <xf numFmtId="43" fontId="6" fillId="9" borderId="0" xfId="1" applyFont="1" applyFill="1"/>
    <xf numFmtId="43" fontId="7" fillId="8" borderId="0" xfId="1" applyFont="1" applyFill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9" borderId="0" xfId="0" applyFont="1" applyFill="1" applyAlignment="1">
      <alignment wrapText="1"/>
    </xf>
    <xf numFmtId="0" fontId="7" fillId="8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12" fillId="4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7" fontId="2" fillId="2" borderId="0" xfId="0" applyNumberFormat="1" applyFont="1" applyFill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164" fontId="0" fillId="0" borderId="0" xfId="1" applyNumberFormat="1" applyFont="1" applyBorder="1"/>
    <xf numFmtId="164" fontId="0" fillId="0" borderId="1" xfId="1" applyNumberFormat="1" applyFont="1" applyBorder="1"/>
    <xf numFmtId="164" fontId="6" fillId="4" borderId="0" xfId="1" applyNumberFormat="1" applyFont="1" applyFill="1" applyBorder="1"/>
    <xf numFmtId="164" fontId="7" fillId="3" borderId="0" xfId="1" applyNumberFormat="1" applyFont="1" applyFill="1" applyBorder="1"/>
    <xf numFmtId="164" fontId="0" fillId="6" borderId="1" xfId="1" applyNumberFormat="1" applyFont="1" applyFill="1" applyBorder="1"/>
    <xf numFmtId="164" fontId="6" fillId="9" borderId="0" xfId="1" applyNumberFormat="1" applyFont="1" applyFill="1" applyBorder="1"/>
    <xf numFmtId="164" fontId="6" fillId="10" borderId="1" xfId="1" applyNumberFormat="1" applyFont="1" applyFill="1" applyBorder="1"/>
    <xf numFmtId="164" fontId="7" fillId="8" borderId="0" xfId="1" applyNumberFormat="1" applyFont="1" applyFill="1" applyBorder="1"/>
    <xf numFmtId="164" fontId="7" fillId="6" borderId="1" xfId="1" applyNumberFormat="1" applyFont="1" applyFill="1" applyBorder="1"/>
    <xf numFmtId="164" fontId="3" fillId="4" borderId="0" xfId="1" applyNumberFormat="1" applyFont="1" applyFill="1" applyBorder="1"/>
    <xf numFmtId="164" fontId="3" fillId="11" borderId="1" xfId="1" applyNumberFormat="1" applyFont="1" applyFill="1" applyBorder="1"/>
    <xf numFmtId="164" fontId="4" fillId="0" borderId="0" xfId="1" applyNumberFormat="1" applyFont="1" applyBorder="1"/>
    <xf numFmtId="164" fontId="4" fillId="6" borderId="1" xfId="1" applyNumberFormat="1" applyFont="1" applyFill="1" applyBorder="1"/>
    <xf numFmtId="164" fontId="3" fillId="3" borderId="0" xfId="1" applyNumberFormat="1" applyFont="1" applyFill="1" applyBorder="1"/>
    <xf numFmtId="164" fontId="4" fillId="5" borderId="0" xfId="1" applyNumberFormat="1" applyFont="1" applyFill="1" applyBorder="1"/>
    <xf numFmtId="164" fontId="3" fillId="10" borderId="1" xfId="1" applyNumberFormat="1" applyFont="1" applyFill="1" applyBorder="1"/>
    <xf numFmtId="0" fontId="0" fillId="6" borderId="1" xfId="0" applyFill="1" applyBorder="1"/>
    <xf numFmtId="164" fontId="0" fillId="5" borderId="0" xfId="1" applyNumberFormat="1" applyFont="1" applyFill="1" applyBorder="1"/>
    <xf numFmtId="0" fontId="0" fillId="5" borderId="0" xfId="0" applyFill="1"/>
    <xf numFmtId="164" fontId="6" fillId="8" borderId="0" xfId="1" applyNumberFormat="1" applyFont="1" applyFill="1" applyBorder="1"/>
    <xf numFmtId="164" fontId="8" fillId="0" borderId="0" xfId="1" applyNumberFormat="1" applyFont="1" applyBorder="1"/>
    <xf numFmtId="43" fontId="2" fillId="2" borderId="0" xfId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43" fontId="0" fillId="0" borderId="0" xfId="1" applyFont="1" applyBorder="1"/>
    <xf numFmtId="43" fontId="8" fillId="0" borderId="0" xfId="1" applyFont="1" applyBorder="1"/>
    <xf numFmtId="9" fontId="8" fillId="0" borderId="0" xfId="2" applyFont="1" applyBorder="1"/>
    <xf numFmtId="9" fontId="6" fillId="5" borderId="0" xfId="2" applyFont="1" applyFill="1" applyBorder="1"/>
    <xf numFmtId="43" fontId="6" fillId="9" borderId="0" xfId="1" applyFont="1" applyFill="1" applyBorder="1"/>
    <xf numFmtId="9" fontId="7" fillId="0" borderId="0" xfId="2" applyFont="1" applyFill="1" applyBorder="1"/>
    <xf numFmtId="43" fontId="7" fillId="8" borderId="0" xfId="1" applyFont="1" applyFill="1" applyBorder="1"/>
    <xf numFmtId="43" fontId="3" fillId="4" borderId="0" xfId="1" applyFont="1" applyFill="1" applyBorder="1"/>
    <xf numFmtId="43" fontId="4" fillId="0" borderId="0" xfId="1" applyFont="1" applyBorder="1"/>
    <xf numFmtId="43" fontId="3" fillId="3" borderId="0" xfId="1" applyFont="1" applyFill="1" applyBorder="1"/>
    <xf numFmtId="43" fontId="4" fillId="5" borderId="0" xfId="1" applyFont="1" applyFill="1" applyBorder="1"/>
    <xf numFmtId="164" fontId="2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164" fontId="6" fillId="8" borderId="2" xfId="1" applyNumberFormat="1" applyFont="1" applyFill="1" applyBorder="1"/>
    <xf numFmtId="164" fontId="8" fillId="0" borderId="2" xfId="1" applyNumberFormat="1" applyFont="1" applyBorder="1"/>
    <xf numFmtId="164" fontId="6" fillId="4" borderId="2" xfId="1" applyNumberFormat="1" applyFont="1" applyFill="1" applyBorder="1"/>
    <xf numFmtId="164" fontId="7" fillId="3" borderId="2" xfId="1" applyNumberFormat="1" applyFont="1" applyFill="1" applyBorder="1"/>
    <xf numFmtId="164" fontId="0" fillId="0" borderId="2" xfId="1" applyNumberFormat="1" applyFont="1" applyBorder="1"/>
    <xf numFmtId="164" fontId="6" fillId="9" borderId="2" xfId="1" applyNumberFormat="1" applyFont="1" applyFill="1" applyBorder="1"/>
    <xf numFmtId="164" fontId="7" fillId="8" borderId="2" xfId="1" applyNumberFormat="1" applyFont="1" applyFill="1" applyBorder="1"/>
    <xf numFmtId="164" fontId="3" fillId="4" borderId="2" xfId="1" applyNumberFormat="1" applyFont="1" applyFill="1" applyBorder="1"/>
    <xf numFmtId="164" fontId="4" fillId="0" borderId="2" xfId="1" applyNumberFormat="1" applyFont="1" applyBorder="1"/>
    <xf numFmtId="164" fontId="3" fillId="3" borderId="2" xfId="1" applyNumberFormat="1" applyFont="1" applyFill="1" applyBorder="1"/>
    <xf numFmtId="164" fontId="4" fillId="5" borderId="2" xfId="1" applyNumberFormat="1" applyFont="1" applyFill="1" applyBorder="1"/>
    <xf numFmtId="164" fontId="0" fillId="5" borderId="2" xfId="1" applyNumberFormat="1" applyFont="1" applyFill="1" applyBorder="1"/>
    <xf numFmtId="0" fontId="0" fillId="5" borderId="2" xfId="0" applyFill="1" applyBorder="1"/>
    <xf numFmtId="0" fontId="4" fillId="5" borderId="4" xfId="0" applyFont="1" applyFill="1" applyBorder="1" applyAlignment="1">
      <alignment wrapText="1"/>
    </xf>
    <xf numFmtId="0" fontId="0" fillId="5" borderId="4" xfId="0" applyFill="1" applyBorder="1"/>
    <xf numFmtId="164" fontId="7" fillId="6" borderId="3" xfId="1" applyNumberFormat="1" applyFont="1" applyFill="1" applyBorder="1"/>
    <xf numFmtId="0" fontId="0" fillId="0" borderId="4" xfId="0" applyBorder="1"/>
    <xf numFmtId="0" fontId="0" fillId="5" borderId="5" xfId="0" applyFill="1" applyBorder="1"/>
    <xf numFmtId="43" fontId="4" fillId="5" borderId="4" xfId="1" applyFont="1" applyFill="1" applyBorder="1"/>
    <xf numFmtId="164" fontId="0" fillId="0" borderId="3" xfId="1" applyNumberFormat="1" applyFont="1" applyBorder="1"/>
    <xf numFmtId="43" fontId="11" fillId="7" borderId="0" xfId="1" applyFont="1" applyFill="1" applyBorder="1"/>
    <xf numFmtId="10" fontId="6" fillId="5" borderId="0" xfId="2" applyNumberFormat="1" applyFont="1" applyFill="1" applyBorder="1"/>
    <xf numFmtId="10" fontId="8" fillId="0" borderId="0" xfId="2" applyNumberFormat="1" applyFont="1" applyBorder="1"/>
    <xf numFmtId="10" fontId="7" fillId="0" borderId="0" xfId="2" applyNumberFormat="1" applyFont="1" applyFill="1" applyBorder="1"/>
    <xf numFmtId="0" fontId="6" fillId="8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10" fontId="8" fillId="0" borderId="0" xfId="0" applyNumberFormat="1" applyFont="1"/>
    <xf numFmtId="10" fontId="0" fillId="0" borderId="0" xfId="0" applyNumberFormat="1"/>
    <xf numFmtId="10" fontId="4" fillId="0" borderId="0" xfId="0" applyNumberFormat="1" applyFont="1"/>
    <xf numFmtId="164" fontId="6" fillId="8" borderId="1" xfId="1" applyNumberFormat="1" applyFont="1" applyFill="1" applyBorder="1"/>
    <xf numFmtId="164" fontId="6" fillId="4" borderId="1" xfId="1" applyNumberFormat="1" applyFont="1" applyFill="1" applyBorder="1"/>
    <xf numFmtId="164" fontId="7" fillId="3" borderId="1" xfId="1" applyNumberFormat="1" applyFont="1" applyFill="1" applyBorder="1"/>
    <xf numFmtId="9" fontId="8" fillId="5" borderId="0" xfId="0" applyNumberFormat="1" applyFont="1" applyFill="1"/>
    <xf numFmtId="17" fontId="14" fillId="2" borderId="2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1" xfId="0" applyNumberFormat="1" applyFont="1" applyFill="1" applyBorder="1" applyAlignment="1">
      <alignment horizontal="center"/>
    </xf>
    <xf numFmtId="9" fontId="11" fillId="7" borderId="2" xfId="2" applyFont="1" applyFill="1" applyBorder="1" applyAlignment="1">
      <alignment horizontal="left" wrapText="1"/>
    </xf>
    <xf numFmtId="9" fontId="11" fillId="7" borderId="0" xfId="2" applyFont="1" applyFill="1" applyBorder="1" applyAlignment="1">
      <alignment horizontal="left" wrapText="1"/>
    </xf>
    <xf numFmtId="17" fontId="2" fillId="2" borderId="0" xfId="0" applyNumberFormat="1" applyFont="1" applyFill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164" fontId="0" fillId="8" borderId="1" xfId="1" applyNumberFormat="1" applyFont="1" applyFill="1" applyBorder="1"/>
    <xf numFmtId="164" fontId="16" fillId="8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A6B6-B0D8-4602-B195-E079C2017D97}">
  <sheetPr>
    <tabColor rgb="FF00B0F0"/>
  </sheetPr>
  <dimension ref="B1:W94"/>
  <sheetViews>
    <sheetView showGridLines="0" tabSelected="1" workbookViewId="0">
      <pane xSplit="2" ySplit="4" topLeftCell="F37" activePane="bottomRight" state="frozen"/>
      <selection pane="topRight" activeCell="C1" sqref="C1"/>
      <selection pane="bottomLeft" activeCell="A4" sqref="A4"/>
      <selection pane="bottomRight" activeCell="B24" sqref="B24"/>
    </sheetView>
  </sheetViews>
  <sheetFormatPr defaultRowHeight="14.4" x14ac:dyDescent="0.3"/>
  <cols>
    <col min="1" max="1" width="1.5546875" customWidth="1"/>
    <col min="2" max="2" width="28.88671875" style="25" customWidth="1"/>
    <col min="3" max="14" width="10" bestFit="1" customWidth="1"/>
    <col min="15" max="15" width="4" customWidth="1"/>
    <col min="16" max="16" width="11" style="1" bestFit="1" customWidth="1"/>
    <col min="17" max="17" width="9.88671875" customWidth="1"/>
    <col min="18" max="18" width="13.88671875" style="15" bestFit="1" customWidth="1"/>
    <col min="19" max="19" width="13.88671875" style="1" bestFit="1" customWidth="1"/>
  </cols>
  <sheetData>
    <row r="1" spans="2:19" ht="33.75" customHeight="1" x14ac:dyDescent="0.3">
      <c r="C1" s="38">
        <v>45292</v>
      </c>
      <c r="D1" s="38">
        <v>45323</v>
      </c>
      <c r="E1" s="38">
        <v>45352</v>
      </c>
      <c r="F1" s="38">
        <v>45383</v>
      </c>
      <c r="G1" s="38">
        <v>45413</v>
      </c>
      <c r="H1" s="38">
        <v>45444</v>
      </c>
      <c r="I1" s="38">
        <v>45474</v>
      </c>
      <c r="J1" s="38">
        <v>45505</v>
      </c>
      <c r="K1" s="38">
        <v>45536</v>
      </c>
      <c r="L1" s="38">
        <v>45566</v>
      </c>
      <c r="M1" s="38">
        <v>45597</v>
      </c>
      <c r="N1" s="38">
        <v>45627</v>
      </c>
      <c r="P1" s="9" t="s">
        <v>5</v>
      </c>
      <c r="Q1" s="8" t="s">
        <v>6</v>
      </c>
      <c r="R1" s="14" t="s">
        <v>13</v>
      </c>
      <c r="S1" s="9" t="s">
        <v>7</v>
      </c>
    </row>
    <row r="2" spans="2:19" s="37" customFormat="1" ht="33.75" customHeight="1" x14ac:dyDescent="0.3">
      <c r="B2" s="36"/>
      <c r="C2" s="38" t="s">
        <v>21</v>
      </c>
      <c r="D2" s="38" t="s">
        <v>21</v>
      </c>
      <c r="E2" s="38" t="s">
        <v>21</v>
      </c>
      <c r="F2" s="38" t="s">
        <v>21</v>
      </c>
      <c r="G2" s="38" t="s">
        <v>21</v>
      </c>
      <c r="H2" s="38" t="s">
        <v>21</v>
      </c>
      <c r="I2" s="38" t="s">
        <v>21</v>
      </c>
      <c r="J2" s="38" t="s">
        <v>21</v>
      </c>
      <c r="K2" s="38" t="s">
        <v>21</v>
      </c>
      <c r="L2" s="38" t="s">
        <v>21</v>
      </c>
      <c r="M2" s="38" t="s">
        <v>21</v>
      </c>
      <c r="N2" s="38" t="s">
        <v>21</v>
      </c>
      <c r="P2" s="9"/>
      <c r="Q2" s="8"/>
      <c r="R2" s="14"/>
      <c r="S2" s="9"/>
    </row>
    <row r="3" spans="2:19" x14ac:dyDescent="0.3">
      <c r="S3" s="11">
        <f>12*21</f>
        <v>252</v>
      </c>
    </row>
    <row r="4" spans="2:19" s="5" customFormat="1" ht="13.8" x14ac:dyDescent="0.3">
      <c r="B4" s="101" t="s">
        <v>19</v>
      </c>
      <c r="C4" s="60">
        <f>C6+C7-C18-C26</f>
        <v>1601</v>
      </c>
      <c r="D4" s="60">
        <f t="shared" ref="D4:P4" si="0">D6+D7-D18-D26</f>
        <v>3201</v>
      </c>
      <c r="E4" s="60">
        <f t="shared" si="0"/>
        <v>4801</v>
      </c>
      <c r="F4" s="60">
        <f t="shared" si="0"/>
        <v>6401</v>
      </c>
      <c r="G4" s="60">
        <f t="shared" si="0"/>
        <v>8001</v>
      </c>
      <c r="H4" s="60">
        <f t="shared" si="0"/>
        <v>9601</v>
      </c>
      <c r="I4" s="60">
        <f t="shared" si="0"/>
        <v>11201</v>
      </c>
      <c r="J4" s="60">
        <f t="shared" si="0"/>
        <v>12801</v>
      </c>
      <c r="K4" s="60">
        <f t="shared" si="0"/>
        <v>14401</v>
      </c>
      <c r="L4" s="60">
        <f t="shared" si="0"/>
        <v>16001</v>
      </c>
      <c r="M4" s="60">
        <f t="shared" si="0"/>
        <v>17601</v>
      </c>
      <c r="N4" s="60">
        <f t="shared" si="0"/>
        <v>19201</v>
      </c>
      <c r="O4" s="4"/>
      <c r="P4" s="60">
        <f t="shared" si="0"/>
        <v>19201</v>
      </c>
      <c r="Q4" s="6">
        <f>Q7-Q18-Q26</f>
        <v>7.999999999999996E-2</v>
      </c>
      <c r="R4" s="3"/>
      <c r="S4" s="3"/>
    </row>
    <row r="5" spans="2:19" x14ac:dyDescent="0.3"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2:19" s="5" customFormat="1" ht="27.6" x14ac:dyDescent="0.3">
      <c r="B6" s="101" t="s">
        <v>24</v>
      </c>
      <c r="C6" s="60">
        <v>1</v>
      </c>
      <c r="D6" s="60">
        <f t="shared" ref="D6:N6" si="1">C4</f>
        <v>1601</v>
      </c>
      <c r="E6" s="60">
        <f t="shared" si="1"/>
        <v>3201</v>
      </c>
      <c r="F6" s="60">
        <f t="shared" si="1"/>
        <v>4801</v>
      </c>
      <c r="G6" s="60">
        <f t="shared" si="1"/>
        <v>6401</v>
      </c>
      <c r="H6" s="60">
        <f t="shared" si="1"/>
        <v>8001</v>
      </c>
      <c r="I6" s="60">
        <f t="shared" si="1"/>
        <v>9601</v>
      </c>
      <c r="J6" s="60">
        <f t="shared" si="1"/>
        <v>11201</v>
      </c>
      <c r="K6" s="60">
        <f t="shared" si="1"/>
        <v>12801</v>
      </c>
      <c r="L6" s="60">
        <f t="shared" si="1"/>
        <v>14401</v>
      </c>
      <c r="M6" s="60">
        <f t="shared" si="1"/>
        <v>16001</v>
      </c>
      <c r="N6" s="60">
        <f t="shared" si="1"/>
        <v>17601</v>
      </c>
      <c r="O6" s="4"/>
      <c r="P6" s="60">
        <f>+C6</f>
        <v>1</v>
      </c>
      <c r="Q6" s="3"/>
      <c r="R6" s="3"/>
      <c r="S6" s="3"/>
    </row>
    <row r="7" spans="2:19" x14ac:dyDescent="0.3">
      <c r="B7" s="32" t="s">
        <v>0</v>
      </c>
      <c r="C7" s="43">
        <f t="shared" ref="C7:N7" si="2">SUM(C8:C16)</f>
        <v>20000</v>
      </c>
      <c r="D7" s="43">
        <f t="shared" si="2"/>
        <v>20000</v>
      </c>
      <c r="E7" s="43">
        <f t="shared" si="2"/>
        <v>20000</v>
      </c>
      <c r="F7" s="43">
        <f t="shared" si="2"/>
        <v>20000</v>
      </c>
      <c r="G7" s="43">
        <f t="shared" si="2"/>
        <v>20000</v>
      </c>
      <c r="H7" s="43">
        <f t="shared" si="2"/>
        <v>20000</v>
      </c>
      <c r="I7" s="43">
        <f t="shared" si="2"/>
        <v>20000</v>
      </c>
      <c r="J7" s="43">
        <f t="shared" si="2"/>
        <v>20000</v>
      </c>
      <c r="K7" s="43">
        <f t="shared" si="2"/>
        <v>20000</v>
      </c>
      <c r="L7" s="43">
        <f t="shared" si="2"/>
        <v>20000</v>
      </c>
      <c r="M7" s="43">
        <f t="shared" si="2"/>
        <v>20000</v>
      </c>
      <c r="N7" s="43">
        <f t="shared" si="2"/>
        <v>20000</v>
      </c>
      <c r="P7" s="43">
        <f>SUM(P8:P16)</f>
        <v>240000</v>
      </c>
      <c r="Q7" s="110">
        <f>SUM(Q8:Q16)</f>
        <v>1</v>
      </c>
      <c r="R7" s="16"/>
      <c r="S7" s="43">
        <f>+P7/$S$3</f>
        <v>952.38095238095241</v>
      </c>
    </row>
    <row r="8" spans="2:19" x14ac:dyDescent="0.3">
      <c r="B8" s="33" t="s">
        <v>42</v>
      </c>
      <c r="C8" s="44">
        <v>15000</v>
      </c>
      <c r="D8" s="44">
        <v>15000</v>
      </c>
      <c r="E8" s="44">
        <v>15000</v>
      </c>
      <c r="F8" s="44">
        <v>15000</v>
      </c>
      <c r="G8" s="44">
        <v>15000</v>
      </c>
      <c r="H8" s="44">
        <v>15000</v>
      </c>
      <c r="I8" s="44">
        <v>15000</v>
      </c>
      <c r="J8" s="44">
        <v>15000</v>
      </c>
      <c r="K8" s="44">
        <v>15000</v>
      </c>
      <c r="L8" s="44">
        <v>15000</v>
      </c>
      <c r="M8" s="44">
        <v>15000</v>
      </c>
      <c r="N8" s="44">
        <v>15000</v>
      </c>
      <c r="P8" s="44">
        <f t="shared" ref="P8:P16" si="3">SUM(C8:O8)</f>
        <v>180000</v>
      </c>
      <c r="Q8" s="12">
        <f>P8/$P$7</f>
        <v>0.75</v>
      </c>
      <c r="R8" s="16"/>
      <c r="S8" s="44">
        <f t="shared" ref="S8:S16" si="4">+P8/$S$3</f>
        <v>714.28571428571433</v>
      </c>
    </row>
    <row r="9" spans="2:19" x14ac:dyDescent="0.3">
      <c r="B9" s="33" t="s">
        <v>25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P9" s="44">
        <f t="shared" si="3"/>
        <v>0</v>
      </c>
      <c r="Q9" s="12">
        <f t="shared" ref="Q9:Q16" si="5">P9/$P$7</f>
        <v>0</v>
      </c>
      <c r="R9" s="16"/>
      <c r="S9" s="44">
        <f t="shared" si="4"/>
        <v>0</v>
      </c>
    </row>
    <row r="10" spans="2:19" x14ac:dyDescent="0.3">
      <c r="B10" s="34" t="s">
        <v>43</v>
      </c>
      <c r="C10" s="44">
        <v>5000</v>
      </c>
      <c r="D10" s="44">
        <v>5000</v>
      </c>
      <c r="E10" s="44">
        <v>5000</v>
      </c>
      <c r="F10" s="44">
        <v>5000</v>
      </c>
      <c r="G10" s="44">
        <v>5000</v>
      </c>
      <c r="H10" s="44">
        <v>5000</v>
      </c>
      <c r="I10" s="44">
        <v>5000</v>
      </c>
      <c r="J10" s="44">
        <v>5000</v>
      </c>
      <c r="K10" s="44">
        <v>5000</v>
      </c>
      <c r="L10" s="44">
        <v>5000</v>
      </c>
      <c r="M10" s="44">
        <v>5000</v>
      </c>
      <c r="N10" s="44">
        <v>5000</v>
      </c>
      <c r="P10" s="44">
        <f t="shared" si="3"/>
        <v>60000</v>
      </c>
      <c r="Q10" s="12">
        <f t="shared" si="5"/>
        <v>0.25</v>
      </c>
      <c r="R10" s="16"/>
      <c r="S10" s="44">
        <f t="shared" si="4"/>
        <v>238.0952380952381</v>
      </c>
    </row>
    <row r="11" spans="2:19" x14ac:dyDescent="0.3">
      <c r="B11" s="34" t="s">
        <v>44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P11" s="44">
        <f t="shared" si="3"/>
        <v>0</v>
      </c>
      <c r="Q11" s="12">
        <f t="shared" si="5"/>
        <v>0</v>
      </c>
      <c r="R11" s="16"/>
      <c r="S11" s="44">
        <f t="shared" si="4"/>
        <v>0</v>
      </c>
    </row>
    <row r="12" spans="2:19" x14ac:dyDescent="0.3">
      <c r="B12" s="34" t="s">
        <v>26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P12" s="44">
        <f t="shared" si="3"/>
        <v>0</v>
      </c>
      <c r="Q12" s="12">
        <f t="shared" si="5"/>
        <v>0</v>
      </c>
      <c r="R12" s="16"/>
      <c r="S12" s="44">
        <f t="shared" si="4"/>
        <v>0</v>
      </c>
    </row>
    <row r="13" spans="2:19" x14ac:dyDescent="0.3">
      <c r="B13" s="3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P13" s="44">
        <f t="shared" si="3"/>
        <v>0</v>
      </c>
      <c r="Q13" s="12">
        <f t="shared" si="5"/>
        <v>0</v>
      </c>
      <c r="R13" s="16"/>
      <c r="S13" s="44">
        <f t="shared" si="4"/>
        <v>0</v>
      </c>
    </row>
    <row r="14" spans="2:19" x14ac:dyDescent="0.3">
      <c r="B14" s="3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P14" s="44">
        <f t="shared" si="3"/>
        <v>0</v>
      </c>
      <c r="Q14" s="12">
        <f t="shared" si="5"/>
        <v>0</v>
      </c>
      <c r="R14" s="16"/>
      <c r="S14" s="44">
        <f t="shared" si="4"/>
        <v>0</v>
      </c>
    </row>
    <row r="15" spans="2:19" x14ac:dyDescent="0.3">
      <c r="B15" s="3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P15" s="44">
        <f t="shared" si="3"/>
        <v>0</v>
      </c>
      <c r="Q15" s="12">
        <f t="shared" si="5"/>
        <v>0</v>
      </c>
      <c r="R15" s="16"/>
      <c r="S15" s="44">
        <f t="shared" si="4"/>
        <v>0</v>
      </c>
    </row>
    <row r="16" spans="2:19" x14ac:dyDescent="0.3">
      <c r="B16" s="3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P16" s="44">
        <f t="shared" si="3"/>
        <v>0</v>
      </c>
      <c r="Q16" s="12">
        <f t="shared" si="5"/>
        <v>0</v>
      </c>
      <c r="R16" s="16"/>
      <c r="S16" s="44">
        <f t="shared" si="4"/>
        <v>0</v>
      </c>
    </row>
    <row r="17" spans="2:20" x14ac:dyDescent="0.3">
      <c r="B17" s="26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2:20" x14ac:dyDescent="0.3">
      <c r="B18" s="27" t="s">
        <v>12</v>
      </c>
      <c r="C18" s="46">
        <f t="shared" ref="C18" si="6">SUM(C19:C24)</f>
        <v>3500</v>
      </c>
      <c r="D18" s="46">
        <f t="shared" ref="D18" si="7">SUM(D19:D24)</f>
        <v>3500</v>
      </c>
      <c r="E18" s="46">
        <f t="shared" ref="E18" si="8">SUM(E19:E24)</f>
        <v>3500</v>
      </c>
      <c r="F18" s="46">
        <f t="shared" ref="F18" si="9">SUM(F19:F24)</f>
        <v>3500</v>
      </c>
      <c r="G18" s="46">
        <f t="shared" ref="G18" si="10">SUM(G19:G24)</f>
        <v>3500</v>
      </c>
      <c r="H18" s="46">
        <f t="shared" ref="H18" si="11">SUM(H19:H24)</f>
        <v>3500</v>
      </c>
      <c r="I18" s="46">
        <f t="shared" ref="I18" si="12">SUM(I19:I24)</f>
        <v>3500</v>
      </c>
      <c r="J18" s="46">
        <f t="shared" ref="J18" si="13">SUM(J19:J24)</f>
        <v>3500</v>
      </c>
      <c r="K18" s="46">
        <f t="shared" ref="K18" si="14">SUM(K19:K24)</f>
        <v>3500</v>
      </c>
      <c r="L18" s="46">
        <f t="shared" ref="L18" si="15">SUM(L19:L24)</f>
        <v>3500</v>
      </c>
      <c r="M18" s="46">
        <f t="shared" ref="M18" si="16">SUM(M19:M24)</f>
        <v>3500</v>
      </c>
      <c r="N18" s="46">
        <f t="shared" ref="N18" si="17">SUM(N19:N24)</f>
        <v>3500</v>
      </c>
      <c r="P18" s="21">
        <f>SUM(P19:P24)</f>
        <v>42000</v>
      </c>
      <c r="Q18" s="7">
        <f>+P18/$P$7</f>
        <v>0.17499999999999999</v>
      </c>
      <c r="R18" s="23">
        <f>+P18/$S$7</f>
        <v>44.1</v>
      </c>
    </row>
    <row r="19" spans="2:20" x14ac:dyDescent="0.3">
      <c r="B19" s="28" t="s">
        <v>45</v>
      </c>
      <c r="C19" s="48">
        <v>1000</v>
      </c>
      <c r="D19" s="48">
        <v>1000</v>
      </c>
      <c r="E19" s="48">
        <v>1000</v>
      </c>
      <c r="F19" s="48">
        <v>1000</v>
      </c>
      <c r="G19" s="48">
        <v>1000</v>
      </c>
      <c r="H19" s="48">
        <v>1000</v>
      </c>
      <c r="I19" s="48">
        <v>1000</v>
      </c>
      <c r="J19" s="48">
        <v>1000</v>
      </c>
      <c r="K19" s="48">
        <v>1000</v>
      </c>
      <c r="L19" s="48">
        <v>1000</v>
      </c>
      <c r="M19" s="48">
        <v>1000</v>
      </c>
      <c r="N19" s="48">
        <v>1000</v>
      </c>
      <c r="P19" s="22">
        <f>SUM(C19:O19)</f>
        <v>12000</v>
      </c>
      <c r="Q19" s="10">
        <f>+(P19)/$P$7</f>
        <v>0.05</v>
      </c>
      <c r="R19" s="24">
        <f t="shared" ref="R19:R90" si="18">+P19/$S$7</f>
        <v>12.6</v>
      </c>
    </row>
    <row r="20" spans="2:20" x14ac:dyDescent="0.3">
      <c r="B20" s="28" t="s">
        <v>46</v>
      </c>
      <c r="C20" s="48">
        <v>2000</v>
      </c>
      <c r="D20" s="48">
        <v>2000</v>
      </c>
      <c r="E20" s="48">
        <v>2000</v>
      </c>
      <c r="F20" s="48">
        <v>2000</v>
      </c>
      <c r="G20" s="48">
        <v>2000</v>
      </c>
      <c r="H20" s="48">
        <v>2000</v>
      </c>
      <c r="I20" s="48">
        <v>2000</v>
      </c>
      <c r="J20" s="48">
        <v>2000</v>
      </c>
      <c r="K20" s="48">
        <v>2000</v>
      </c>
      <c r="L20" s="48">
        <v>2000</v>
      </c>
      <c r="M20" s="48">
        <v>2000</v>
      </c>
      <c r="N20" s="48">
        <v>2000</v>
      </c>
      <c r="P20" s="22">
        <f>SUM(C20:O20)</f>
        <v>24000</v>
      </c>
      <c r="Q20" s="10">
        <f t="shared" ref="Q20:Q23" si="19">+(P20)/$P$7</f>
        <v>0.1</v>
      </c>
      <c r="R20" s="24">
        <f t="shared" si="18"/>
        <v>25.2</v>
      </c>
    </row>
    <row r="21" spans="2:20" x14ac:dyDescent="0.3">
      <c r="B21" s="28" t="s">
        <v>20</v>
      </c>
      <c r="C21" s="48">
        <v>500</v>
      </c>
      <c r="D21" s="48">
        <v>500</v>
      </c>
      <c r="E21" s="48">
        <v>500</v>
      </c>
      <c r="F21" s="48">
        <v>500</v>
      </c>
      <c r="G21" s="48">
        <v>500</v>
      </c>
      <c r="H21" s="48">
        <v>500</v>
      </c>
      <c r="I21" s="48">
        <v>500</v>
      </c>
      <c r="J21" s="48">
        <v>500</v>
      </c>
      <c r="K21" s="48">
        <v>500</v>
      </c>
      <c r="L21" s="48">
        <v>500</v>
      </c>
      <c r="M21" s="48">
        <v>500</v>
      </c>
      <c r="N21" s="48">
        <v>500</v>
      </c>
      <c r="P21" s="22">
        <f>SUM(C21:O21)</f>
        <v>6000</v>
      </c>
      <c r="Q21" s="10">
        <f t="shared" si="19"/>
        <v>2.5000000000000001E-2</v>
      </c>
      <c r="R21" s="24">
        <f t="shared" si="18"/>
        <v>6.3</v>
      </c>
    </row>
    <row r="22" spans="2:20" x14ac:dyDescent="0.3">
      <c r="B22" s="2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P22" s="22">
        <f>SUM(C22:O22)</f>
        <v>0</v>
      </c>
      <c r="Q22" s="10">
        <f t="shared" si="19"/>
        <v>0</v>
      </c>
      <c r="R22" s="24">
        <f t="shared" si="18"/>
        <v>0</v>
      </c>
    </row>
    <row r="23" spans="2:20" x14ac:dyDescent="0.3">
      <c r="B23" s="2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P23" s="22">
        <f>SUM(C23:O23)</f>
        <v>0</v>
      </c>
      <c r="Q23" s="10">
        <f t="shared" si="19"/>
        <v>0</v>
      </c>
      <c r="R23" s="24">
        <f t="shared" si="18"/>
        <v>0</v>
      </c>
    </row>
    <row r="24" spans="2:20" x14ac:dyDescent="0.3">
      <c r="B24" s="2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P24" s="22"/>
      <c r="R24" s="24">
        <f t="shared" si="18"/>
        <v>0</v>
      </c>
    </row>
    <row r="25" spans="2:20" x14ac:dyDescent="0.3"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2:20" x14ac:dyDescent="0.3">
      <c r="B26" s="35" t="s">
        <v>1</v>
      </c>
      <c r="C26" s="50">
        <f t="shared" ref="C26:N26" si="20">C28+C35+C46+C53+C59+C74+C82+C90+C67</f>
        <v>14900</v>
      </c>
      <c r="D26" s="50">
        <f t="shared" si="20"/>
        <v>14900</v>
      </c>
      <c r="E26" s="50">
        <f t="shared" si="20"/>
        <v>14900</v>
      </c>
      <c r="F26" s="50">
        <f t="shared" si="20"/>
        <v>14900</v>
      </c>
      <c r="G26" s="50">
        <f t="shared" si="20"/>
        <v>14900</v>
      </c>
      <c r="H26" s="50">
        <f t="shared" si="20"/>
        <v>14900</v>
      </c>
      <c r="I26" s="50">
        <f t="shared" si="20"/>
        <v>14900</v>
      </c>
      <c r="J26" s="50">
        <f t="shared" si="20"/>
        <v>14900</v>
      </c>
      <c r="K26" s="50">
        <f t="shared" si="20"/>
        <v>14900</v>
      </c>
      <c r="L26" s="50">
        <f t="shared" si="20"/>
        <v>14900</v>
      </c>
      <c r="M26" s="50">
        <f t="shared" si="20"/>
        <v>14900</v>
      </c>
      <c r="N26" s="50">
        <f t="shared" si="20"/>
        <v>14900</v>
      </c>
      <c r="O26" s="5"/>
      <c r="P26" s="50">
        <f>P28+P35+P46+P53+P59+P74+P82+P90+P67</f>
        <v>178800</v>
      </c>
      <c r="Q26" s="7">
        <f>+P26/$P$7</f>
        <v>0.745</v>
      </c>
      <c r="R26" s="17">
        <f t="shared" si="18"/>
        <v>187.73999999999998</v>
      </c>
    </row>
    <row r="27" spans="2:20" x14ac:dyDescent="0.3">
      <c r="B27" s="29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"/>
      <c r="P27" s="3"/>
      <c r="Q27" s="5"/>
      <c r="R27" s="18">
        <f t="shared" si="18"/>
        <v>0</v>
      </c>
      <c r="T27" s="5"/>
    </row>
    <row r="28" spans="2:20" x14ac:dyDescent="0.3">
      <c r="B28" s="30" t="s">
        <v>49</v>
      </c>
      <c r="C28" s="54">
        <f t="shared" ref="C28:N28" si="21">SUM(C29:C34)</f>
        <v>3100</v>
      </c>
      <c r="D28" s="54">
        <f t="shared" si="21"/>
        <v>3100</v>
      </c>
      <c r="E28" s="54">
        <f t="shared" si="21"/>
        <v>3100</v>
      </c>
      <c r="F28" s="54">
        <f t="shared" si="21"/>
        <v>3100</v>
      </c>
      <c r="G28" s="54">
        <f t="shared" si="21"/>
        <v>3100</v>
      </c>
      <c r="H28" s="54">
        <f t="shared" si="21"/>
        <v>3100</v>
      </c>
      <c r="I28" s="54">
        <f t="shared" si="21"/>
        <v>3100</v>
      </c>
      <c r="J28" s="54">
        <f t="shared" si="21"/>
        <v>3100</v>
      </c>
      <c r="K28" s="54">
        <f t="shared" si="21"/>
        <v>3100</v>
      </c>
      <c r="L28" s="54">
        <f t="shared" si="21"/>
        <v>3100</v>
      </c>
      <c r="M28" s="54">
        <f t="shared" si="21"/>
        <v>3100</v>
      </c>
      <c r="N28" s="54">
        <f t="shared" si="21"/>
        <v>3100</v>
      </c>
      <c r="O28" s="5"/>
      <c r="P28" s="2">
        <f>SUM(P29:P34)</f>
        <v>37200</v>
      </c>
      <c r="Q28" s="7">
        <f>+P28/$P$7</f>
        <v>0.155</v>
      </c>
      <c r="R28" s="19">
        <f t="shared" si="18"/>
        <v>39.06</v>
      </c>
    </row>
    <row r="29" spans="2:20" x14ac:dyDescent="0.3">
      <c r="B29" s="31" t="s">
        <v>50</v>
      </c>
      <c r="C29" s="55">
        <v>600</v>
      </c>
      <c r="D29" s="55">
        <v>600</v>
      </c>
      <c r="E29" s="55">
        <v>600</v>
      </c>
      <c r="F29" s="55">
        <v>600</v>
      </c>
      <c r="G29" s="55">
        <v>600</v>
      </c>
      <c r="H29" s="55">
        <v>600</v>
      </c>
      <c r="I29" s="55">
        <v>600</v>
      </c>
      <c r="J29" s="55">
        <v>600</v>
      </c>
      <c r="K29" s="55">
        <v>600</v>
      </c>
      <c r="L29" s="55">
        <v>600</v>
      </c>
      <c r="M29" s="55">
        <v>600</v>
      </c>
      <c r="N29" s="55">
        <v>600</v>
      </c>
      <c r="O29" s="5"/>
      <c r="P29" s="6">
        <f>SUM(C29:O29)</f>
        <v>7200</v>
      </c>
      <c r="Q29" s="5"/>
      <c r="R29" s="20">
        <f t="shared" si="18"/>
        <v>7.56</v>
      </c>
    </row>
    <row r="30" spans="2:20" x14ac:dyDescent="0.3">
      <c r="B30" s="31" t="s">
        <v>51</v>
      </c>
      <c r="C30" s="55">
        <v>2000</v>
      </c>
      <c r="D30" s="55">
        <v>2000</v>
      </c>
      <c r="E30" s="55">
        <v>2000</v>
      </c>
      <c r="F30" s="55">
        <v>2000</v>
      </c>
      <c r="G30" s="55">
        <v>2000</v>
      </c>
      <c r="H30" s="55">
        <v>2000</v>
      </c>
      <c r="I30" s="55">
        <v>2000</v>
      </c>
      <c r="J30" s="55">
        <v>2000</v>
      </c>
      <c r="K30" s="55">
        <v>2000</v>
      </c>
      <c r="L30" s="55">
        <v>2000</v>
      </c>
      <c r="M30" s="55">
        <v>2000</v>
      </c>
      <c r="N30" s="55">
        <v>2000</v>
      </c>
      <c r="O30" s="5"/>
      <c r="P30" s="6">
        <f>SUM(C30:O30)</f>
        <v>24000</v>
      </c>
      <c r="Q30" s="5"/>
      <c r="R30" s="20">
        <f t="shared" si="18"/>
        <v>25.2</v>
      </c>
    </row>
    <row r="31" spans="2:20" x14ac:dyDescent="0.3">
      <c r="B31" s="31" t="s">
        <v>52</v>
      </c>
      <c r="C31" s="55">
        <v>500</v>
      </c>
      <c r="D31" s="55">
        <v>500</v>
      </c>
      <c r="E31" s="55">
        <v>500</v>
      </c>
      <c r="F31" s="55">
        <v>500</v>
      </c>
      <c r="G31" s="55">
        <v>500</v>
      </c>
      <c r="H31" s="55">
        <v>500</v>
      </c>
      <c r="I31" s="55">
        <v>500</v>
      </c>
      <c r="J31" s="55">
        <v>500</v>
      </c>
      <c r="K31" s="55">
        <v>500</v>
      </c>
      <c r="L31" s="55">
        <v>500</v>
      </c>
      <c r="M31" s="55">
        <v>500</v>
      </c>
      <c r="N31" s="55">
        <v>500</v>
      </c>
      <c r="O31" s="5"/>
      <c r="P31" s="6">
        <f t="shared" ref="P31:P33" si="22">SUM(C31:O31)</f>
        <v>6000</v>
      </c>
      <c r="Q31" s="5"/>
      <c r="R31" s="20">
        <f t="shared" si="18"/>
        <v>6.3</v>
      </c>
    </row>
    <row r="32" spans="2:20" x14ac:dyDescent="0.3">
      <c r="B32" s="3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"/>
      <c r="P32" s="6">
        <f t="shared" ref="P32" si="23">SUM(C32:O32)</f>
        <v>0</v>
      </c>
      <c r="Q32" s="5"/>
      <c r="R32" s="20">
        <f t="shared" ref="R32" si="24">+P32/$S$7</f>
        <v>0</v>
      </c>
    </row>
    <row r="33" spans="2:23" x14ac:dyDescent="0.3">
      <c r="B33" s="31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"/>
      <c r="P33" s="6">
        <f t="shared" si="22"/>
        <v>0</v>
      </c>
      <c r="Q33" s="5"/>
      <c r="R33" s="20">
        <f t="shared" si="18"/>
        <v>0</v>
      </c>
    </row>
    <row r="34" spans="2:23" x14ac:dyDescent="0.3">
      <c r="B34" s="29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"/>
      <c r="P34" s="3"/>
      <c r="Q34" s="5"/>
      <c r="R34" s="18"/>
      <c r="T34" s="5"/>
    </row>
    <row r="35" spans="2:23" x14ac:dyDescent="0.3">
      <c r="B35" s="30" t="s">
        <v>48</v>
      </c>
      <c r="C35" s="54">
        <f>SUM(C36:C45)</f>
        <v>4800</v>
      </c>
      <c r="D35" s="54">
        <f t="shared" ref="D35:N35" si="25">SUM(D36:D45)</f>
        <v>4800</v>
      </c>
      <c r="E35" s="54">
        <f t="shared" si="25"/>
        <v>4800</v>
      </c>
      <c r="F35" s="54">
        <f t="shared" si="25"/>
        <v>4800</v>
      </c>
      <c r="G35" s="54">
        <f t="shared" si="25"/>
        <v>4800</v>
      </c>
      <c r="H35" s="54">
        <f t="shared" si="25"/>
        <v>4800</v>
      </c>
      <c r="I35" s="54">
        <f t="shared" si="25"/>
        <v>4800</v>
      </c>
      <c r="J35" s="54">
        <f t="shared" si="25"/>
        <v>4800</v>
      </c>
      <c r="K35" s="54">
        <f t="shared" si="25"/>
        <v>4800</v>
      </c>
      <c r="L35" s="54">
        <f t="shared" si="25"/>
        <v>4800</v>
      </c>
      <c r="M35" s="54">
        <f t="shared" si="25"/>
        <v>4800</v>
      </c>
      <c r="N35" s="54">
        <f t="shared" si="25"/>
        <v>4800</v>
      </c>
      <c r="O35" s="5"/>
      <c r="P35" s="2">
        <f t="shared" ref="P35" si="26">SUM(P36:P45)</f>
        <v>57600</v>
      </c>
      <c r="Q35" s="7">
        <f>+P35/$P$7</f>
        <v>0.24</v>
      </c>
      <c r="R35" s="19">
        <f t="shared" ref="R35" si="27">+P35/$S$7</f>
        <v>60.48</v>
      </c>
    </row>
    <row r="36" spans="2:23" x14ac:dyDescent="0.3">
      <c r="B36" s="31" t="s">
        <v>47</v>
      </c>
      <c r="C36" s="55">
        <v>3000</v>
      </c>
      <c r="D36" s="55">
        <v>3000</v>
      </c>
      <c r="E36" s="55">
        <v>3000</v>
      </c>
      <c r="F36" s="55">
        <v>3000</v>
      </c>
      <c r="G36" s="55">
        <v>3000</v>
      </c>
      <c r="H36" s="55">
        <v>3000</v>
      </c>
      <c r="I36" s="55">
        <v>3000</v>
      </c>
      <c r="J36" s="55">
        <v>3000</v>
      </c>
      <c r="K36" s="55">
        <v>3000</v>
      </c>
      <c r="L36" s="55">
        <v>3000</v>
      </c>
      <c r="M36" s="55">
        <v>3000</v>
      </c>
      <c r="N36" s="55">
        <v>3000</v>
      </c>
      <c r="O36" s="5"/>
      <c r="P36" s="6">
        <f>SUM(C36:O36)</f>
        <v>36000</v>
      </c>
      <c r="Q36" s="5"/>
      <c r="R36" s="20">
        <f t="shared" si="18"/>
        <v>37.799999999999997</v>
      </c>
    </row>
    <row r="37" spans="2:23" ht="15" customHeight="1" x14ac:dyDescent="0.3">
      <c r="B37" s="31" t="s">
        <v>53</v>
      </c>
      <c r="C37" s="55">
        <v>500</v>
      </c>
      <c r="D37" s="55">
        <v>500</v>
      </c>
      <c r="E37" s="55">
        <v>500</v>
      </c>
      <c r="F37" s="55">
        <v>500</v>
      </c>
      <c r="G37" s="55">
        <v>500</v>
      </c>
      <c r="H37" s="55">
        <v>500</v>
      </c>
      <c r="I37" s="55">
        <v>500</v>
      </c>
      <c r="J37" s="55">
        <v>500</v>
      </c>
      <c r="K37" s="55">
        <v>500</v>
      </c>
      <c r="L37" s="55">
        <v>500</v>
      </c>
      <c r="M37" s="55">
        <v>500</v>
      </c>
      <c r="N37" s="55">
        <v>500</v>
      </c>
      <c r="O37" s="5"/>
      <c r="P37" s="6">
        <f>SUM(C37:O37)</f>
        <v>6000</v>
      </c>
      <c r="Q37" s="5"/>
      <c r="R37" s="20">
        <f t="shared" si="18"/>
        <v>6.3</v>
      </c>
    </row>
    <row r="38" spans="2:23" x14ac:dyDescent="0.3">
      <c r="B38" s="31" t="s">
        <v>39</v>
      </c>
      <c r="C38" s="55">
        <v>500</v>
      </c>
      <c r="D38" s="55">
        <v>500</v>
      </c>
      <c r="E38" s="55">
        <v>500</v>
      </c>
      <c r="F38" s="55">
        <v>500</v>
      </c>
      <c r="G38" s="55">
        <v>500</v>
      </c>
      <c r="H38" s="55">
        <v>500</v>
      </c>
      <c r="I38" s="55">
        <v>500</v>
      </c>
      <c r="J38" s="55">
        <v>500</v>
      </c>
      <c r="K38" s="55">
        <v>500</v>
      </c>
      <c r="L38" s="55">
        <v>500</v>
      </c>
      <c r="M38" s="55">
        <v>500</v>
      </c>
      <c r="N38" s="55">
        <v>500</v>
      </c>
      <c r="O38" s="5"/>
      <c r="P38" s="6">
        <f>SUM(C38:O38)</f>
        <v>6000</v>
      </c>
      <c r="Q38" s="5"/>
      <c r="R38" s="20">
        <f t="shared" si="18"/>
        <v>6.3</v>
      </c>
    </row>
    <row r="39" spans="2:23" x14ac:dyDescent="0.3">
      <c r="B39" s="31" t="s">
        <v>2</v>
      </c>
      <c r="C39" s="55">
        <v>500</v>
      </c>
      <c r="D39" s="55">
        <v>500</v>
      </c>
      <c r="E39" s="55">
        <v>500</v>
      </c>
      <c r="F39" s="55">
        <v>500</v>
      </c>
      <c r="G39" s="55">
        <v>500</v>
      </c>
      <c r="H39" s="55">
        <v>500</v>
      </c>
      <c r="I39" s="55">
        <v>500</v>
      </c>
      <c r="J39" s="55">
        <v>500</v>
      </c>
      <c r="K39" s="55">
        <v>500</v>
      </c>
      <c r="L39" s="55">
        <v>500</v>
      </c>
      <c r="M39" s="55">
        <v>500</v>
      </c>
      <c r="N39" s="55">
        <v>500</v>
      </c>
      <c r="O39" s="5"/>
      <c r="P39" s="6">
        <f>SUM(C39:O39)</f>
        <v>6000</v>
      </c>
      <c r="Q39" s="5"/>
      <c r="R39" s="20">
        <f t="shared" si="18"/>
        <v>6.3</v>
      </c>
    </row>
    <row r="40" spans="2:23" x14ac:dyDescent="0.3">
      <c r="B40" s="31" t="s">
        <v>54</v>
      </c>
      <c r="C40" s="55">
        <v>150</v>
      </c>
      <c r="D40" s="55">
        <v>150</v>
      </c>
      <c r="E40" s="55">
        <v>150</v>
      </c>
      <c r="F40" s="55">
        <v>150</v>
      </c>
      <c r="G40" s="55">
        <v>150</v>
      </c>
      <c r="H40" s="55">
        <v>150</v>
      </c>
      <c r="I40" s="55">
        <v>150</v>
      </c>
      <c r="J40" s="55">
        <v>150</v>
      </c>
      <c r="K40" s="55">
        <v>150</v>
      </c>
      <c r="L40" s="55">
        <v>150</v>
      </c>
      <c r="M40" s="55">
        <v>150</v>
      </c>
      <c r="N40" s="55">
        <v>150</v>
      </c>
      <c r="O40" s="5"/>
      <c r="P40" s="6">
        <f t="shared" ref="P40:P44" si="28">SUM(C40:O40)</f>
        <v>1800</v>
      </c>
      <c r="Q40" s="5"/>
      <c r="R40" s="20">
        <f t="shared" ref="R40:R44" si="29">+P40/$S$7</f>
        <v>1.89</v>
      </c>
    </row>
    <row r="41" spans="2:23" x14ac:dyDescent="0.3">
      <c r="B41" s="31" t="s">
        <v>3</v>
      </c>
      <c r="C41" s="55">
        <v>100</v>
      </c>
      <c r="D41" s="55">
        <v>100</v>
      </c>
      <c r="E41" s="55">
        <v>100</v>
      </c>
      <c r="F41" s="55">
        <v>100</v>
      </c>
      <c r="G41" s="55">
        <v>100</v>
      </c>
      <c r="H41" s="55">
        <v>100</v>
      </c>
      <c r="I41" s="55">
        <v>100</v>
      </c>
      <c r="J41" s="55">
        <v>100</v>
      </c>
      <c r="K41" s="55">
        <v>100</v>
      </c>
      <c r="L41" s="55">
        <v>100</v>
      </c>
      <c r="M41" s="55">
        <v>100</v>
      </c>
      <c r="N41" s="55">
        <v>100</v>
      </c>
      <c r="O41" s="5"/>
      <c r="P41" s="6">
        <f t="shared" si="28"/>
        <v>1200</v>
      </c>
      <c r="Q41" s="5"/>
      <c r="R41" s="20">
        <f t="shared" si="29"/>
        <v>1.26</v>
      </c>
    </row>
    <row r="42" spans="2:23" x14ac:dyDescent="0.3">
      <c r="B42" s="31" t="s">
        <v>27</v>
      </c>
      <c r="C42" s="55">
        <v>50</v>
      </c>
      <c r="D42" s="55">
        <v>50</v>
      </c>
      <c r="E42" s="55">
        <v>50</v>
      </c>
      <c r="F42" s="55">
        <v>50</v>
      </c>
      <c r="G42" s="55">
        <v>50</v>
      </c>
      <c r="H42" s="55">
        <v>50</v>
      </c>
      <c r="I42" s="55">
        <v>50</v>
      </c>
      <c r="J42" s="55">
        <v>50</v>
      </c>
      <c r="K42" s="55">
        <v>50</v>
      </c>
      <c r="L42" s="55">
        <v>50</v>
      </c>
      <c r="M42" s="55">
        <v>50</v>
      </c>
      <c r="N42" s="55">
        <v>50</v>
      </c>
      <c r="O42" s="5"/>
      <c r="P42" s="6">
        <f t="shared" si="28"/>
        <v>600</v>
      </c>
      <c r="Q42" s="5"/>
      <c r="R42" s="20">
        <f t="shared" si="29"/>
        <v>0.63</v>
      </c>
    </row>
    <row r="43" spans="2:23" x14ac:dyDescent="0.3">
      <c r="B43" s="3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"/>
      <c r="P43" s="6">
        <f t="shared" si="28"/>
        <v>0</v>
      </c>
      <c r="Q43" s="5"/>
      <c r="R43" s="20">
        <f t="shared" si="29"/>
        <v>0</v>
      </c>
    </row>
    <row r="44" spans="2:23" x14ac:dyDescent="0.3">
      <c r="B44" s="31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"/>
      <c r="P44" s="6">
        <f t="shared" si="28"/>
        <v>0</v>
      </c>
      <c r="Q44" s="5"/>
      <c r="R44" s="20">
        <f t="shared" si="29"/>
        <v>0</v>
      </c>
    </row>
    <row r="45" spans="2:23" x14ac:dyDescent="0.3">
      <c r="B45" s="29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"/>
      <c r="P45" s="3"/>
      <c r="U45" s="5"/>
      <c r="V45" s="5"/>
      <c r="W45" s="5"/>
    </row>
    <row r="46" spans="2:23" x14ac:dyDescent="0.3">
      <c r="B46" s="30" t="s">
        <v>15</v>
      </c>
      <c r="C46" s="54">
        <f t="shared" ref="C46:N46" si="30">SUM(C47:C52)</f>
        <v>3000</v>
      </c>
      <c r="D46" s="54">
        <f t="shared" si="30"/>
        <v>3000</v>
      </c>
      <c r="E46" s="54">
        <f t="shared" si="30"/>
        <v>3000</v>
      </c>
      <c r="F46" s="54">
        <f t="shared" si="30"/>
        <v>3000</v>
      </c>
      <c r="G46" s="54">
        <f t="shared" si="30"/>
        <v>3000</v>
      </c>
      <c r="H46" s="54">
        <f t="shared" si="30"/>
        <v>3000</v>
      </c>
      <c r="I46" s="54">
        <f t="shared" si="30"/>
        <v>3000</v>
      </c>
      <c r="J46" s="54">
        <f t="shared" si="30"/>
        <v>3000</v>
      </c>
      <c r="K46" s="54">
        <f t="shared" si="30"/>
        <v>3000</v>
      </c>
      <c r="L46" s="54">
        <f t="shared" si="30"/>
        <v>3000</v>
      </c>
      <c r="M46" s="54">
        <f t="shared" si="30"/>
        <v>3000</v>
      </c>
      <c r="N46" s="54">
        <f t="shared" si="30"/>
        <v>3000</v>
      </c>
      <c r="P46" s="2">
        <f>SUM(P47:P51)</f>
        <v>36000</v>
      </c>
      <c r="Q46" s="7">
        <f>+P46/$P$7</f>
        <v>0.15</v>
      </c>
      <c r="R46" s="19">
        <f t="shared" ref="R46" si="31">+P46/$S$7</f>
        <v>37.799999999999997</v>
      </c>
    </row>
    <row r="47" spans="2:23" x14ac:dyDescent="0.3">
      <c r="B47" s="31" t="s">
        <v>28</v>
      </c>
      <c r="C47" s="55">
        <v>500</v>
      </c>
      <c r="D47" s="55">
        <v>500</v>
      </c>
      <c r="E47" s="55">
        <v>500</v>
      </c>
      <c r="F47" s="55">
        <v>500</v>
      </c>
      <c r="G47" s="55">
        <v>500</v>
      </c>
      <c r="H47" s="55">
        <v>500</v>
      </c>
      <c r="I47" s="55">
        <v>500</v>
      </c>
      <c r="J47" s="55">
        <v>500</v>
      </c>
      <c r="K47" s="55">
        <v>500</v>
      </c>
      <c r="L47" s="55">
        <v>500</v>
      </c>
      <c r="M47" s="55">
        <v>500</v>
      </c>
      <c r="N47" s="55">
        <v>500</v>
      </c>
      <c r="P47" s="6">
        <f t="shared" ref="P47:P51" si="32">SUM(C47:O47)</f>
        <v>6000</v>
      </c>
      <c r="R47" s="20">
        <f t="shared" si="18"/>
        <v>6.3</v>
      </c>
    </row>
    <row r="48" spans="2:23" x14ac:dyDescent="0.3">
      <c r="B48" s="31" t="s">
        <v>28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P48" s="6">
        <f t="shared" si="32"/>
        <v>0</v>
      </c>
      <c r="R48" s="20">
        <f t="shared" si="18"/>
        <v>0</v>
      </c>
    </row>
    <row r="49" spans="2:18" x14ac:dyDescent="0.3">
      <c r="B49" s="31" t="s">
        <v>55</v>
      </c>
      <c r="C49" s="55">
        <v>2500</v>
      </c>
      <c r="D49" s="55">
        <v>2500</v>
      </c>
      <c r="E49" s="55">
        <v>2500</v>
      </c>
      <c r="F49" s="55">
        <v>2500</v>
      </c>
      <c r="G49" s="55">
        <v>2500</v>
      </c>
      <c r="H49" s="55">
        <v>2500</v>
      </c>
      <c r="I49" s="55">
        <v>2500</v>
      </c>
      <c r="J49" s="55">
        <v>2500</v>
      </c>
      <c r="K49" s="55">
        <v>2500</v>
      </c>
      <c r="L49" s="55">
        <v>2500</v>
      </c>
      <c r="M49" s="55">
        <v>2500</v>
      </c>
      <c r="N49" s="55">
        <v>2500</v>
      </c>
      <c r="P49" s="6">
        <f t="shared" si="32"/>
        <v>30000</v>
      </c>
      <c r="R49" s="20">
        <f t="shared" si="18"/>
        <v>31.5</v>
      </c>
    </row>
    <row r="50" spans="2:18" x14ac:dyDescent="0.3">
      <c r="B50" s="3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P50" s="6">
        <f t="shared" si="32"/>
        <v>0</v>
      </c>
      <c r="R50" s="20">
        <f t="shared" si="18"/>
        <v>0</v>
      </c>
    </row>
    <row r="51" spans="2:18" x14ac:dyDescent="0.3">
      <c r="B51" s="31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P51" s="6">
        <f t="shared" si="32"/>
        <v>0</v>
      </c>
      <c r="R51" s="20">
        <f t="shared" si="18"/>
        <v>0</v>
      </c>
    </row>
    <row r="52" spans="2:18" x14ac:dyDescent="0.3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2:18" x14ac:dyDescent="0.3">
      <c r="B53" s="30" t="s">
        <v>11</v>
      </c>
      <c r="C53" s="54">
        <f>SUM(C54:C58)</f>
        <v>100</v>
      </c>
      <c r="D53" s="54">
        <f t="shared" ref="D53:N53" si="33">SUM(D54:D58)</f>
        <v>100</v>
      </c>
      <c r="E53" s="54">
        <f t="shared" si="33"/>
        <v>100</v>
      </c>
      <c r="F53" s="54">
        <f t="shared" si="33"/>
        <v>100</v>
      </c>
      <c r="G53" s="54">
        <f t="shared" si="33"/>
        <v>100</v>
      </c>
      <c r="H53" s="54">
        <f t="shared" si="33"/>
        <v>100</v>
      </c>
      <c r="I53" s="54">
        <f t="shared" si="33"/>
        <v>100</v>
      </c>
      <c r="J53" s="54">
        <f t="shared" si="33"/>
        <v>100</v>
      </c>
      <c r="K53" s="54">
        <f t="shared" si="33"/>
        <v>100</v>
      </c>
      <c r="L53" s="54">
        <f t="shared" si="33"/>
        <v>100</v>
      </c>
      <c r="M53" s="54">
        <f t="shared" si="33"/>
        <v>100</v>
      </c>
      <c r="N53" s="54">
        <f t="shared" si="33"/>
        <v>100</v>
      </c>
      <c r="P53" s="2">
        <f>SUM(P54:P58)</f>
        <v>1200</v>
      </c>
      <c r="Q53" s="7">
        <f>+P53/$P$7</f>
        <v>5.0000000000000001E-3</v>
      </c>
      <c r="R53" s="19">
        <f t="shared" si="18"/>
        <v>1.26</v>
      </c>
    </row>
    <row r="54" spans="2:18" x14ac:dyDescent="0.3">
      <c r="B54" s="31" t="s">
        <v>4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P54" s="6">
        <f>SUM(C54:O54)</f>
        <v>0</v>
      </c>
      <c r="R54" s="20">
        <f t="shared" si="18"/>
        <v>0</v>
      </c>
    </row>
    <row r="55" spans="2:18" x14ac:dyDescent="0.3">
      <c r="B55" s="31" t="s">
        <v>9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P55" s="6">
        <f>SUM(C55:O55)</f>
        <v>0</v>
      </c>
      <c r="R55" s="20">
        <f t="shared" ref="R55" si="34">+P55/$S$7</f>
        <v>0</v>
      </c>
    </row>
    <row r="56" spans="2:18" x14ac:dyDescent="0.3">
      <c r="B56" s="31" t="s">
        <v>8</v>
      </c>
      <c r="C56" s="55">
        <v>100</v>
      </c>
      <c r="D56" s="55">
        <v>100</v>
      </c>
      <c r="E56" s="55">
        <v>100</v>
      </c>
      <c r="F56" s="55">
        <v>100</v>
      </c>
      <c r="G56" s="55">
        <v>100</v>
      </c>
      <c r="H56" s="55">
        <v>100</v>
      </c>
      <c r="I56" s="55">
        <v>100</v>
      </c>
      <c r="J56" s="55">
        <v>100</v>
      </c>
      <c r="K56" s="55">
        <v>100</v>
      </c>
      <c r="L56" s="55">
        <v>100</v>
      </c>
      <c r="M56" s="55">
        <v>100</v>
      </c>
      <c r="N56" s="55">
        <v>100</v>
      </c>
      <c r="P56" s="6">
        <f>SUM(C56:O56)</f>
        <v>1200</v>
      </c>
      <c r="R56" s="20">
        <f t="shared" ref="R56:R57" si="35">+P56/$S$7</f>
        <v>1.26</v>
      </c>
    </row>
    <row r="57" spans="2:18" x14ac:dyDescent="0.3">
      <c r="B57" s="31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P57" s="6">
        <f>SUM(C57:O57)</f>
        <v>0</v>
      </c>
      <c r="R57" s="20">
        <f t="shared" si="35"/>
        <v>0</v>
      </c>
    </row>
    <row r="58" spans="2:18" x14ac:dyDescent="0.3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2:18" x14ac:dyDescent="0.3">
      <c r="B59" s="30" t="s">
        <v>40</v>
      </c>
      <c r="C59" s="54">
        <f t="shared" ref="C59:N59" si="36">SUM(C60:C66)</f>
        <v>2500</v>
      </c>
      <c r="D59" s="54">
        <f t="shared" si="36"/>
        <v>2500</v>
      </c>
      <c r="E59" s="54">
        <f t="shared" si="36"/>
        <v>2500</v>
      </c>
      <c r="F59" s="54">
        <f t="shared" si="36"/>
        <v>2500</v>
      </c>
      <c r="G59" s="54">
        <f t="shared" si="36"/>
        <v>2500</v>
      </c>
      <c r="H59" s="54">
        <f t="shared" si="36"/>
        <v>2500</v>
      </c>
      <c r="I59" s="54">
        <f t="shared" si="36"/>
        <v>2500</v>
      </c>
      <c r="J59" s="54">
        <f t="shared" si="36"/>
        <v>2500</v>
      </c>
      <c r="K59" s="54">
        <f t="shared" si="36"/>
        <v>2500</v>
      </c>
      <c r="L59" s="54">
        <f t="shared" si="36"/>
        <v>2500</v>
      </c>
      <c r="M59" s="54">
        <f t="shared" si="36"/>
        <v>2500</v>
      </c>
      <c r="N59" s="54">
        <f t="shared" si="36"/>
        <v>2500</v>
      </c>
      <c r="P59" s="2">
        <f>SUM(P60:P66)</f>
        <v>30000</v>
      </c>
      <c r="Q59" s="7">
        <f>+P59/$P$7</f>
        <v>0.125</v>
      </c>
      <c r="R59" s="19">
        <f t="shared" si="18"/>
        <v>31.5</v>
      </c>
    </row>
    <row r="60" spans="2:18" x14ac:dyDescent="0.3">
      <c r="B60" s="31" t="s">
        <v>10</v>
      </c>
      <c r="C60" s="55">
        <v>200</v>
      </c>
      <c r="D60" s="55">
        <v>200</v>
      </c>
      <c r="E60" s="55">
        <v>200</v>
      </c>
      <c r="F60" s="55">
        <v>200</v>
      </c>
      <c r="G60" s="55">
        <v>200</v>
      </c>
      <c r="H60" s="55">
        <v>200</v>
      </c>
      <c r="I60" s="55">
        <v>200</v>
      </c>
      <c r="J60" s="55">
        <v>200</v>
      </c>
      <c r="K60" s="55">
        <v>200</v>
      </c>
      <c r="L60" s="55">
        <v>200</v>
      </c>
      <c r="M60" s="55">
        <v>200</v>
      </c>
      <c r="N60" s="55">
        <v>200</v>
      </c>
      <c r="P60" s="6">
        <f t="shared" ref="P60:P65" si="37">SUM(C60:O60)</f>
        <v>2400</v>
      </c>
      <c r="R60" s="20">
        <f t="shared" si="18"/>
        <v>2.52</v>
      </c>
    </row>
    <row r="61" spans="2:18" x14ac:dyDescent="0.3">
      <c r="B61" s="31" t="s">
        <v>29</v>
      </c>
      <c r="C61" s="55">
        <v>200</v>
      </c>
      <c r="D61" s="55">
        <v>200</v>
      </c>
      <c r="E61" s="55">
        <v>200</v>
      </c>
      <c r="F61" s="55">
        <v>200</v>
      </c>
      <c r="G61" s="55">
        <v>200</v>
      </c>
      <c r="H61" s="55">
        <v>200</v>
      </c>
      <c r="I61" s="55">
        <v>200</v>
      </c>
      <c r="J61" s="55">
        <v>200</v>
      </c>
      <c r="K61" s="55">
        <v>200</v>
      </c>
      <c r="L61" s="55">
        <v>200</v>
      </c>
      <c r="M61" s="55">
        <v>200</v>
      </c>
      <c r="N61" s="55">
        <v>200</v>
      </c>
      <c r="P61" s="6">
        <f t="shared" si="37"/>
        <v>2400</v>
      </c>
      <c r="R61" s="20">
        <f t="shared" si="18"/>
        <v>2.52</v>
      </c>
    </row>
    <row r="62" spans="2:18" x14ac:dyDescent="0.3">
      <c r="B62" s="31" t="s">
        <v>36</v>
      </c>
      <c r="C62" s="55">
        <v>100</v>
      </c>
      <c r="D62" s="55">
        <v>100</v>
      </c>
      <c r="E62" s="55">
        <v>100</v>
      </c>
      <c r="F62" s="55">
        <v>100</v>
      </c>
      <c r="G62" s="55">
        <v>100</v>
      </c>
      <c r="H62" s="55">
        <v>100</v>
      </c>
      <c r="I62" s="55">
        <v>100</v>
      </c>
      <c r="J62" s="55">
        <v>100</v>
      </c>
      <c r="K62" s="55">
        <v>100</v>
      </c>
      <c r="L62" s="55">
        <v>100</v>
      </c>
      <c r="M62" s="55">
        <v>100</v>
      </c>
      <c r="N62" s="55">
        <v>100</v>
      </c>
      <c r="P62" s="6">
        <f t="shared" si="37"/>
        <v>1200</v>
      </c>
      <c r="R62" s="20">
        <f t="shared" si="18"/>
        <v>1.26</v>
      </c>
    </row>
    <row r="63" spans="2:18" x14ac:dyDescent="0.3">
      <c r="B63" s="31" t="s">
        <v>59</v>
      </c>
      <c r="C63" s="55">
        <v>1000</v>
      </c>
      <c r="D63" s="55">
        <v>1000</v>
      </c>
      <c r="E63" s="55">
        <v>1000</v>
      </c>
      <c r="F63" s="55">
        <v>1000</v>
      </c>
      <c r="G63" s="55">
        <v>1000</v>
      </c>
      <c r="H63" s="55">
        <v>1000</v>
      </c>
      <c r="I63" s="55">
        <v>1000</v>
      </c>
      <c r="J63" s="55">
        <v>1000</v>
      </c>
      <c r="K63" s="55">
        <v>1000</v>
      </c>
      <c r="L63" s="55">
        <v>1000</v>
      </c>
      <c r="M63" s="55">
        <v>1000</v>
      </c>
      <c r="N63" s="55">
        <v>1000</v>
      </c>
      <c r="P63" s="6">
        <f t="shared" si="37"/>
        <v>12000</v>
      </c>
      <c r="R63" s="20">
        <f t="shared" si="18"/>
        <v>12.6</v>
      </c>
    </row>
    <row r="64" spans="2:18" x14ac:dyDescent="0.3">
      <c r="B64" s="31" t="s">
        <v>60</v>
      </c>
      <c r="C64" s="55">
        <v>1000</v>
      </c>
      <c r="D64" s="55">
        <v>1000</v>
      </c>
      <c r="E64" s="55">
        <v>1000</v>
      </c>
      <c r="F64" s="55">
        <v>1000</v>
      </c>
      <c r="G64" s="55">
        <v>1000</v>
      </c>
      <c r="H64" s="55">
        <v>1000</v>
      </c>
      <c r="I64" s="55">
        <v>1000</v>
      </c>
      <c r="J64" s="55">
        <v>1000</v>
      </c>
      <c r="K64" s="55">
        <v>1000</v>
      </c>
      <c r="L64" s="55">
        <v>1000</v>
      </c>
      <c r="M64" s="55">
        <v>1000</v>
      </c>
      <c r="N64" s="55">
        <v>1000</v>
      </c>
      <c r="P64" s="6">
        <f t="shared" si="37"/>
        <v>12000</v>
      </c>
      <c r="R64" s="20">
        <f t="shared" ref="R64:R65" si="38">+P64/$S$7</f>
        <v>12.6</v>
      </c>
    </row>
    <row r="65" spans="2:18" x14ac:dyDescent="0.3">
      <c r="B65" s="31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P65" s="6">
        <f t="shared" si="37"/>
        <v>0</v>
      </c>
      <c r="R65" s="20">
        <f t="shared" si="38"/>
        <v>0</v>
      </c>
    </row>
    <row r="66" spans="2:18" x14ac:dyDescent="0.3">
      <c r="P66"/>
    </row>
    <row r="67" spans="2:18" ht="27.6" x14ac:dyDescent="0.3">
      <c r="B67" s="30" t="s">
        <v>30</v>
      </c>
      <c r="C67" s="54">
        <f>SUM(C68:C72)</f>
        <v>300</v>
      </c>
      <c r="D67" s="54">
        <f t="shared" ref="D67:N67" si="39">SUM(D68:D72)</f>
        <v>300</v>
      </c>
      <c r="E67" s="54">
        <f t="shared" si="39"/>
        <v>300</v>
      </c>
      <c r="F67" s="54">
        <f t="shared" si="39"/>
        <v>300</v>
      </c>
      <c r="G67" s="54">
        <f t="shared" si="39"/>
        <v>300</v>
      </c>
      <c r="H67" s="54">
        <f t="shared" si="39"/>
        <v>300</v>
      </c>
      <c r="I67" s="54">
        <f t="shared" si="39"/>
        <v>300</v>
      </c>
      <c r="J67" s="54">
        <f t="shared" si="39"/>
        <v>300</v>
      </c>
      <c r="K67" s="54">
        <f t="shared" si="39"/>
        <v>300</v>
      </c>
      <c r="L67" s="54">
        <f t="shared" si="39"/>
        <v>300</v>
      </c>
      <c r="M67" s="54">
        <f t="shared" si="39"/>
        <v>300</v>
      </c>
      <c r="N67" s="54">
        <f t="shared" si="39"/>
        <v>300</v>
      </c>
      <c r="P67" s="2">
        <f>SUM(P68:P72)</f>
        <v>3600</v>
      </c>
      <c r="Q67" s="7">
        <f>+P67/$P$7</f>
        <v>1.4999999999999999E-2</v>
      </c>
      <c r="R67" s="19">
        <f t="shared" ref="R67:R72" si="40">+P67/$S$7</f>
        <v>3.78</v>
      </c>
    </row>
    <row r="68" spans="2:18" x14ac:dyDescent="0.3">
      <c r="B68" s="31" t="s">
        <v>31</v>
      </c>
      <c r="C68" s="55">
        <v>300</v>
      </c>
      <c r="D68" s="55">
        <v>300</v>
      </c>
      <c r="E68" s="55">
        <v>300</v>
      </c>
      <c r="F68" s="55">
        <v>300</v>
      </c>
      <c r="G68" s="55">
        <v>300</v>
      </c>
      <c r="H68" s="55">
        <v>300</v>
      </c>
      <c r="I68" s="55">
        <v>300</v>
      </c>
      <c r="J68" s="55">
        <v>300</v>
      </c>
      <c r="K68" s="55">
        <v>300</v>
      </c>
      <c r="L68" s="55">
        <v>300</v>
      </c>
      <c r="M68" s="55">
        <v>300</v>
      </c>
      <c r="N68" s="55">
        <v>300</v>
      </c>
      <c r="P68" s="6">
        <f>SUM(C68:O68)</f>
        <v>3600</v>
      </c>
      <c r="R68" s="20">
        <f t="shared" si="40"/>
        <v>3.78</v>
      </c>
    </row>
    <row r="69" spans="2:18" x14ac:dyDescent="0.3">
      <c r="B69" s="31" t="s">
        <v>32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P69" s="6">
        <f t="shared" ref="P69:P72" si="41">SUM(C69:O69)</f>
        <v>0</v>
      </c>
      <c r="R69" s="20">
        <f t="shared" si="40"/>
        <v>0</v>
      </c>
    </row>
    <row r="70" spans="2:18" x14ac:dyDescent="0.3">
      <c r="B70" s="31" t="s">
        <v>33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P70" s="6">
        <f t="shared" si="41"/>
        <v>0</v>
      </c>
      <c r="R70" s="20">
        <f t="shared" si="40"/>
        <v>0</v>
      </c>
    </row>
    <row r="71" spans="2:18" x14ac:dyDescent="0.3">
      <c r="B71" s="31" t="s">
        <v>34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P71" s="6">
        <f t="shared" si="41"/>
        <v>0</v>
      </c>
      <c r="R71" s="20">
        <f t="shared" si="40"/>
        <v>0</v>
      </c>
    </row>
    <row r="72" spans="2:18" x14ac:dyDescent="0.3">
      <c r="B72" s="31" t="s">
        <v>57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P72" s="6">
        <f t="shared" si="41"/>
        <v>0</v>
      </c>
      <c r="R72" s="20">
        <f t="shared" si="40"/>
        <v>0</v>
      </c>
    </row>
    <row r="73" spans="2:18" x14ac:dyDescent="0.3">
      <c r="P73"/>
    </row>
    <row r="74" spans="2:18" x14ac:dyDescent="0.3">
      <c r="B74" s="30" t="s">
        <v>58</v>
      </c>
      <c r="C74" s="54">
        <f>SUM(C75:C81)</f>
        <v>500</v>
      </c>
      <c r="D74" s="54">
        <f t="shared" ref="D74:N74" si="42">SUM(D75:D81)</f>
        <v>500</v>
      </c>
      <c r="E74" s="54">
        <f t="shared" si="42"/>
        <v>500</v>
      </c>
      <c r="F74" s="54">
        <f t="shared" si="42"/>
        <v>500</v>
      </c>
      <c r="G74" s="54">
        <f t="shared" si="42"/>
        <v>500</v>
      </c>
      <c r="H74" s="54">
        <f t="shared" si="42"/>
        <v>500</v>
      </c>
      <c r="I74" s="54">
        <f t="shared" si="42"/>
        <v>500</v>
      </c>
      <c r="J74" s="54">
        <f t="shared" si="42"/>
        <v>500</v>
      </c>
      <c r="K74" s="54">
        <f t="shared" si="42"/>
        <v>500</v>
      </c>
      <c r="L74" s="54">
        <f t="shared" si="42"/>
        <v>500</v>
      </c>
      <c r="M74" s="54">
        <f t="shared" si="42"/>
        <v>500</v>
      </c>
      <c r="N74" s="54">
        <f t="shared" si="42"/>
        <v>500</v>
      </c>
      <c r="P74" s="2">
        <f>SUM(P75:P81)</f>
        <v>6000</v>
      </c>
      <c r="Q74" s="7">
        <f>+P74/$P$7</f>
        <v>2.5000000000000001E-2</v>
      </c>
      <c r="R74" s="19">
        <f t="shared" si="18"/>
        <v>6.3</v>
      </c>
    </row>
    <row r="75" spans="2:18" x14ac:dyDescent="0.3">
      <c r="B75" s="31"/>
      <c r="C75" s="55">
        <v>500</v>
      </c>
      <c r="D75" s="55">
        <v>500</v>
      </c>
      <c r="E75" s="55">
        <v>500</v>
      </c>
      <c r="F75" s="55">
        <v>500</v>
      </c>
      <c r="G75" s="55">
        <v>500</v>
      </c>
      <c r="H75" s="55">
        <v>500</v>
      </c>
      <c r="I75" s="55">
        <v>500</v>
      </c>
      <c r="J75" s="55">
        <v>500</v>
      </c>
      <c r="K75" s="55">
        <v>500</v>
      </c>
      <c r="L75" s="55">
        <v>500</v>
      </c>
      <c r="M75" s="55">
        <v>500</v>
      </c>
      <c r="N75" s="55">
        <v>500</v>
      </c>
      <c r="P75" s="6">
        <f t="shared" ref="P75:P80" si="43">SUM(C75:O75)</f>
        <v>6000</v>
      </c>
      <c r="R75" s="20">
        <f t="shared" si="18"/>
        <v>6.3</v>
      </c>
    </row>
    <row r="76" spans="2:18" x14ac:dyDescent="0.3">
      <c r="B76" s="31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P76" s="6">
        <f t="shared" si="43"/>
        <v>0</v>
      </c>
      <c r="R76" s="20">
        <f t="shared" si="18"/>
        <v>0</v>
      </c>
    </row>
    <row r="77" spans="2:18" x14ac:dyDescent="0.3">
      <c r="B77" s="31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P77" s="6">
        <f t="shared" si="43"/>
        <v>0</v>
      </c>
      <c r="R77" s="20">
        <f t="shared" si="18"/>
        <v>0</v>
      </c>
    </row>
    <row r="78" spans="2:18" x14ac:dyDescent="0.3">
      <c r="B78" s="31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P78" s="6">
        <f t="shared" si="43"/>
        <v>0</v>
      </c>
      <c r="R78" s="20">
        <f t="shared" si="18"/>
        <v>0</v>
      </c>
    </row>
    <row r="79" spans="2:18" x14ac:dyDescent="0.3">
      <c r="B79" s="31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P79" s="6">
        <f t="shared" si="43"/>
        <v>0</v>
      </c>
      <c r="R79" s="20">
        <f t="shared" si="18"/>
        <v>0</v>
      </c>
    </row>
    <row r="80" spans="2:18" x14ac:dyDescent="0.3">
      <c r="B80" s="31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P80" s="6">
        <f t="shared" si="43"/>
        <v>0</v>
      </c>
      <c r="R80" s="20">
        <f t="shared" si="18"/>
        <v>0</v>
      </c>
    </row>
    <row r="81" spans="2:18" x14ac:dyDescent="0.3"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P81"/>
    </row>
    <row r="82" spans="2:18" ht="27.6" x14ac:dyDescent="0.3">
      <c r="B82" s="30" t="s">
        <v>37</v>
      </c>
      <c r="C82" s="54">
        <f>SUM(C83:C89)</f>
        <v>400</v>
      </c>
      <c r="D82" s="54">
        <f t="shared" ref="D82:N82" si="44">SUM(D83:D89)</f>
        <v>400</v>
      </c>
      <c r="E82" s="54">
        <f t="shared" si="44"/>
        <v>400</v>
      </c>
      <c r="F82" s="54">
        <f t="shared" si="44"/>
        <v>400</v>
      </c>
      <c r="G82" s="54">
        <f t="shared" si="44"/>
        <v>400</v>
      </c>
      <c r="H82" s="54">
        <f t="shared" si="44"/>
        <v>400</v>
      </c>
      <c r="I82" s="54">
        <f t="shared" si="44"/>
        <v>400</v>
      </c>
      <c r="J82" s="54">
        <f t="shared" si="44"/>
        <v>400</v>
      </c>
      <c r="K82" s="54">
        <f t="shared" si="44"/>
        <v>400</v>
      </c>
      <c r="L82" s="54">
        <f t="shared" si="44"/>
        <v>400</v>
      </c>
      <c r="M82" s="54">
        <f t="shared" si="44"/>
        <v>400</v>
      </c>
      <c r="N82" s="54">
        <f t="shared" si="44"/>
        <v>400</v>
      </c>
      <c r="P82" s="2">
        <f>SUM(P83:P89)</f>
        <v>4800</v>
      </c>
      <c r="Q82" s="7">
        <f>+P82/$P$7</f>
        <v>0.02</v>
      </c>
      <c r="R82" s="19">
        <f t="shared" si="18"/>
        <v>5.04</v>
      </c>
    </row>
    <row r="83" spans="2:18" x14ac:dyDescent="0.3">
      <c r="B83" s="31" t="s">
        <v>17</v>
      </c>
      <c r="C83" s="55">
        <v>100</v>
      </c>
      <c r="D83" s="55">
        <v>100</v>
      </c>
      <c r="E83" s="55">
        <v>100</v>
      </c>
      <c r="F83" s="55">
        <v>100</v>
      </c>
      <c r="G83" s="55">
        <v>100</v>
      </c>
      <c r="H83" s="55">
        <v>100</v>
      </c>
      <c r="I83" s="55">
        <v>100</v>
      </c>
      <c r="J83" s="55">
        <v>100</v>
      </c>
      <c r="K83" s="55">
        <v>100</v>
      </c>
      <c r="L83" s="55">
        <v>100</v>
      </c>
      <c r="M83" s="55">
        <v>100</v>
      </c>
      <c r="N83" s="55">
        <v>100</v>
      </c>
      <c r="P83" s="6">
        <f t="shared" ref="P83:P88" si="45">SUM(C83:O83)</f>
        <v>1200</v>
      </c>
      <c r="R83" s="20">
        <f>+P83/$S$7</f>
        <v>1.26</v>
      </c>
    </row>
    <row r="84" spans="2:18" x14ac:dyDescent="0.3">
      <c r="B84" s="31" t="s">
        <v>18</v>
      </c>
      <c r="C84" s="55">
        <v>100</v>
      </c>
      <c r="D84" s="55">
        <v>100</v>
      </c>
      <c r="E84" s="55">
        <v>100</v>
      </c>
      <c r="F84" s="55">
        <v>100</v>
      </c>
      <c r="G84" s="55">
        <v>100</v>
      </c>
      <c r="H84" s="55">
        <v>100</v>
      </c>
      <c r="I84" s="55">
        <v>100</v>
      </c>
      <c r="J84" s="55">
        <v>100</v>
      </c>
      <c r="K84" s="55">
        <v>100</v>
      </c>
      <c r="L84" s="55">
        <v>100</v>
      </c>
      <c r="M84" s="55">
        <v>100</v>
      </c>
      <c r="N84" s="55">
        <v>100</v>
      </c>
      <c r="P84" s="6">
        <f t="shared" si="45"/>
        <v>1200</v>
      </c>
      <c r="R84" s="20">
        <f>+P84/$S$7</f>
        <v>1.26</v>
      </c>
    </row>
    <row r="85" spans="2:18" x14ac:dyDescent="0.3">
      <c r="B85" s="31" t="s">
        <v>35</v>
      </c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P85" s="6">
        <f t="shared" si="45"/>
        <v>0</v>
      </c>
      <c r="R85" s="20">
        <f t="shared" si="18"/>
        <v>0</v>
      </c>
    </row>
    <row r="86" spans="2:18" x14ac:dyDescent="0.3">
      <c r="B86" s="31" t="s">
        <v>56</v>
      </c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P86" s="6">
        <f t="shared" si="45"/>
        <v>0</v>
      </c>
      <c r="R86" s="20">
        <f t="shared" si="18"/>
        <v>0</v>
      </c>
    </row>
    <row r="87" spans="2:18" x14ac:dyDescent="0.3">
      <c r="B87" s="31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P87" s="6">
        <f t="shared" si="45"/>
        <v>0</v>
      </c>
      <c r="R87" s="20">
        <f t="shared" si="18"/>
        <v>0</v>
      </c>
    </row>
    <row r="88" spans="2:18" x14ac:dyDescent="0.3">
      <c r="B88" s="31" t="s">
        <v>38</v>
      </c>
      <c r="C88" s="55">
        <v>200</v>
      </c>
      <c r="D88" s="55">
        <v>200</v>
      </c>
      <c r="E88" s="55">
        <v>200</v>
      </c>
      <c r="F88" s="55">
        <v>200</v>
      </c>
      <c r="G88" s="55">
        <v>200</v>
      </c>
      <c r="H88" s="55">
        <v>200</v>
      </c>
      <c r="I88" s="55">
        <v>200</v>
      </c>
      <c r="J88" s="55">
        <v>200</v>
      </c>
      <c r="K88" s="55">
        <v>200</v>
      </c>
      <c r="L88" s="55">
        <v>200</v>
      </c>
      <c r="M88" s="55">
        <v>200</v>
      </c>
      <c r="N88" s="55">
        <v>200</v>
      </c>
      <c r="P88" s="6">
        <f t="shared" si="45"/>
        <v>2400</v>
      </c>
      <c r="R88" s="20">
        <f t="shared" si="18"/>
        <v>2.52</v>
      </c>
    </row>
    <row r="89" spans="2:18" x14ac:dyDescent="0.3"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2:18" x14ac:dyDescent="0.3">
      <c r="B90" s="30" t="s">
        <v>41</v>
      </c>
      <c r="C90" s="54">
        <f>SUM(C91:C97)</f>
        <v>200</v>
      </c>
      <c r="D90" s="54">
        <f t="shared" ref="D90" si="46">SUM(D91:D97)</f>
        <v>200</v>
      </c>
      <c r="E90" s="54">
        <f t="shared" ref="E90" si="47">SUM(E91:E97)</f>
        <v>200</v>
      </c>
      <c r="F90" s="54">
        <f t="shared" ref="F90" si="48">SUM(F91:F97)</f>
        <v>200</v>
      </c>
      <c r="G90" s="54">
        <f t="shared" ref="G90" si="49">SUM(G91:G97)</f>
        <v>200</v>
      </c>
      <c r="H90" s="54">
        <f t="shared" ref="H90" si="50">SUM(H91:H97)</f>
        <v>200</v>
      </c>
      <c r="I90" s="54">
        <f t="shared" ref="I90" si="51">SUM(I91:I97)</f>
        <v>200</v>
      </c>
      <c r="J90" s="54">
        <f t="shared" ref="J90" si="52">SUM(J91:J97)</f>
        <v>200</v>
      </c>
      <c r="K90" s="54">
        <f t="shared" ref="K90" si="53">SUM(K91:K97)</f>
        <v>200</v>
      </c>
      <c r="L90" s="54">
        <f t="shared" ref="L90" si="54">SUM(L91:L97)</f>
        <v>200</v>
      </c>
      <c r="M90" s="54">
        <f t="shared" ref="M90" si="55">SUM(M91:M97)</f>
        <v>200</v>
      </c>
      <c r="N90" s="54">
        <f t="shared" ref="N90" si="56">SUM(N91:N97)</f>
        <v>200</v>
      </c>
      <c r="P90" s="2">
        <f>SUM(P91:P94)</f>
        <v>2400</v>
      </c>
      <c r="Q90" s="7">
        <f>+P90/$P$7</f>
        <v>0.01</v>
      </c>
      <c r="R90" s="19">
        <f t="shared" si="18"/>
        <v>2.52</v>
      </c>
    </row>
    <row r="91" spans="2:18" x14ac:dyDescent="0.3">
      <c r="B91" s="31" t="s">
        <v>61</v>
      </c>
      <c r="C91" s="55">
        <v>200</v>
      </c>
      <c r="D91" s="55">
        <v>200</v>
      </c>
      <c r="E91" s="55">
        <v>200</v>
      </c>
      <c r="F91" s="55">
        <v>200</v>
      </c>
      <c r="G91" s="55">
        <v>200</v>
      </c>
      <c r="H91" s="55">
        <v>200</v>
      </c>
      <c r="I91" s="55">
        <v>200</v>
      </c>
      <c r="J91" s="55">
        <v>200</v>
      </c>
      <c r="K91" s="55">
        <v>200</v>
      </c>
      <c r="L91" s="55">
        <v>200</v>
      </c>
      <c r="M91" s="55">
        <v>200</v>
      </c>
      <c r="N91" s="55">
        <v>200</v>
      </c>
      <c r="P91" s="6">
        <f>SUM(C91:O91)</f>
        <v>2400</v>
      </c>
      <c r="R91" s="20">
        <f>+P91/$S$7</f>
        <v>2.52</v>
      </c>
    </row>
    <row r="92" spans="2:18" x14ac:dyDescent="0.3">
      <c r="B92" s="31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P92" s="6">
        <f>SUM(C92:O92)</f>
        <v>0</v>
      </c>
      <c r="R92" s="20">
        <f>+P92/$S$7</f>
        <v>0</v>
      </c>
    </row>
    <row r="93" spans="2:18" x14ac:dyDescent="0.3">
      <c r="B93" s="31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P93" s="6">
        <f>SUM(C93:O93)</f>
        <v>0</v>
      </c>
      <c r="R93" s="20">
        <f>+P93/$S$7</f>
        <v>0</v>
      </c>
    </row>
    <row r="94" spans="2:18" x14ac:dyDescent="0.3">
      <c r="B94" s="31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P94" s="6">
        <f>SUM(C94:O94)</f>
        <v>0</v>
      </c>
      <c r="R94" s="20">
        <f>+P94/$S$7</f>
        <v>0</v>
      </c>
    </row>
  </sheetData>
  <conditionalFormatting sqref="C4:N4">
    <cfRule type="cellIs" dxfId="11" priority="5" operator="lessThan">
      <formula>0</formula>
    </cfRule>
  </conditionalFormatting>
  <conditionalFormatting sqref="C6:N6">
    <cfRule type="cellIs" dxfId="10" priority="2" operator="lessThan">
      <formula>0</formula>
    </cfRule>
  </conditionalFormatting>
  <conditionalFormatting sqref="P4">
    <cfRule type="cellIs" dxfId="9" priority="3" operator="lessThan">
      <formula>0</formula>
    </cfRule>
  </conditionalFormatting>
  <conditionalFormatting sqref="P6">
    <cfRule type="cellIs" dxfId="8" priority="1" operator="less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09A25-E4A9-4FD8-8C44-6870452B527C}">
  <sheetPr>
    <tabColor theme="0" tint="-0.14999847407452621"/>
  </sheetPr>
  <dimension ref="B1:AV95"/>
  <sheetViews>
    <sheetView showGridLines="0" workbookViewId="0">
      <pane xSplit="2" ySplit="6" topLeftCell="AG81" activePane="bottomRight" state="frozen"/>
      <selection pane="topRight" activeCell="C1" sqref="C1"/>
      <selection pane="bottomLeft" activeCell="A7" sqref="A7"/>
      <selection pane="bottomRight" activeCell="B82" sqref="B82"/>
    </sheetView>
  </sheetViews>
  <sheetFormatPr defaultRowHeight="14.4" outlineLevelCol="1" x14ac:dyDescent="0.3"/>
  <cols>
    <col min="1" max="1" width="1.5546875" customWidth="1"/>
    <col min="2" max="2" width="28.88671875" style="25" customWidth="1"/>
    <col min="3" max="3" width="10" bestFit="1" customWidth="1"/>
    <col min="4" max="5" width="10" customWidth="1" outlineLevel="1"/>
    <col min="6" max="6" width="10" bestFit="1" customWidth="1"/>
    <col min="7" max="8" width="10" customWidth="1" outlineLevel="1"/>
    <col min="9" max="9" width="10" bestFit="1" customWidth="1"/>
    <col min="10" max="11" width="10" customWidth="1" outlineLevel="1"/>
    <col min="12" max="12" width="10" bestFit="1" customWidth="1"/>
    <col min="13" max="14" width="10" customWidth="1" outlineLevel="1"/>
    <col min="15" max="15" width="10" bestFit="1" customWidth="1"/>
    <col min="16" max="17" width="10" customWidth="1" outlineLevel="1"/>
    <col min="18" max="18" width="10" bestFit="1" customWidth="1"/>
    <col min="19" max="20" width="10" customWidth="1" outlineLevel="1"/>
    <col min="21" max="21" width="10" bestFit="1" customWidth="1"/>
    <col min="22" max="23" width="10" customWidth="1" outlineLevel="1"/>
    <col min="24" max="24" width="10" bestFit="1" customWidth="1"/>
    <col min="25" max="26" width="10" customWidth="1" outlineLevel="1"/>
    <col min="27" max="27" width="10" bestFit="1" customWidth="1"/>
    <col min="28" max="29" width="10" customWidth="1" outlineLevel="1"/>
    <col min="30" max="30" width="10" bestFit="1" customWidth="1"/>
    <col min="31" max="32" width="10" customWidth="1" outlineLevel="1"/>
    <col min="33" max="33" width="10" bestFit="1" customWidth="1"/>
    <col min="34" max="35" width="10" customWidth="1" outlineLevel="1"/>
    <col min="36" max="36" width="10" bestFit="1" customWidth="1"/>
    <col min="37" max="38" width="10" customWidth="1" outlineLevel="1"/>
    <col min="39" max="39" width="4" customWidth="1"/>
    <col min="40" max="40" width="11.109375" customWidth="1"/>
    <col min="41" max="41" width="10.5546875" customWidth="1"/>
    <col min="42" max="42" width="14.5546875" style="15" customWidth="1"/>
    <col min="43" max="43" width="13.88671875" style="1" bestFit="1" customWidth="1"/>
    <col min="44" max="44" width="4" customWidth="1"/>
    <col min="45" max="46" width="11.44140625" customWidth="1"/>
    <col min="47" max="47" width="13.88671875" style="15" bestFit="1" customWidth="1"/>
    <col min="48" max="48" width="13.88671875" style="1" bestFit="1" customWidth="1"/>
  </cols>
  <sheetData>
    <row r="1" spans="2:48" ht="33.75" customHeight="1" x14ac:dyDescent="0.3">
      <c r="C1" s="116">
        <v>45292</v>
      </c>
      <c r="D1" s="116"/>
      <c r="E1" s="117"/>
      <c r="F1" s="116">
        <v>45323</v>
      </c>
      <c r="G1" s="116"/>
      <c r="H1" s="117"/>
      <c r="I1" s="116">
        <v>45352</v>
      </c>
      <c r="J1" s="116"/>
      <c r="K1" s="117"/>
      <c r="L1" s="116">
        <v>45383</v>
      </c>
      <c r="M1" s="116"/>
      <c r="N1" s="117"/>
      <c r="O1" s="116">
        <v>45413</v>
      </c>
      <c r="P1" s="116"/>
      <c r="Q1" s="117"/>
      <c r="R1" s="116">
        <v>45444</v>
      </c>
      <c r="S1" s="116"/>
      <c r="T1" s="117"/>
      <c r="U1" s="116">
        <v>45474</v>
      </c>
      <c r="V1" s="116"/>
      <c r="W1" s="117"/>
      <c r="X1" s="116">
        <v>45505</v>
      </c>
      <c r="Y1" s="116"/>
      <c r="Z1" s="117"/>
      <c r="AA1" s="116">
        <v>45536</v>
      </c>
      <c r="AB1" s="116"/>
      <c r="AC1" s="117"/>
      <c r="AD1" s="116">
        <v>45566</v>
      </c>
      <c r="AE1" s="116"/>
      <c r="AF1" s="117"/>
      <c r="AG1" s="116">
        <v>45597</v>
      </c>
      <c r="AH1" s="116"/>
      <c r="AI1" s="117"/>
      <c r="AJ1" s="116">
        <v>45627</v>
      </c>
      <c r="AK1" s="116"/>
      <c r="AL1" s="117"/>
      <c r="AN1" s="75" t="s">
        <v>5</v>
      </c>
      <c r="AO1" s="8" t="s">
        <v>6</v>
      </c>
      <c r="AP1" s="62" t="s">
        <v>13</v>
      </c>
      <c r="AQ1" s="63" t="s">
        <v>7</v>
      </c>
      <c r="AS1" s="75" t="s">
        <v>5</v>
      </c>
      <c r="AT1" s="8" t="s">
        <v>6</v>
      </c>
      <c r="AU1" s="62" t="s">
        <v>13</v>
      </c>
      <c r="AV1" s="63" t="s">
        <v>7</v>
      </c>
    </row>
    <row r="2" spans="2:48" s="37" customFormat="1" ht="33.75" customHeight="1" x14ac:dyDescent="0.35">
      <c r="B2" s="36"/>
      <c r="C2" s="38" t="s">
        <v>21</v>
      </c>
      <c r="D2" s="38" t="s">
        <v>22</v>
      </c>
      <c r="E2" s="39" t="s">
        <v>23</v>
      </c>
      <c r="F2" s="38" t="s">
        <v>21</v>
      </c>
      <c r="G2" s="38" t="s">
        <v>22</v>
      </c>
      <c r="H2" s="39" t="s">
        <v>23</v>
      </c>
      <c r="I2" s="38" t="s">
        <v>21</v>
      </c>
      <c r="J2" s="38" t="s">
        <v>22</v>
      </c>
      <c r="K2" s="39" t="s">
        <v>23</v>
      </c>
      <c r="L2" s="38" t="s">
        <v>21</v>
      </c>
      <c r="M2" s="38" t="s">
        <v>22</v>
      </c>
      <c r="N2" s="39" t="s">
        <v>23</v>
      </c>
      <c r="O2" s="38" t="s">
        <v>21</v>
      </c>
      <c r="P2" s="38" t="s">
        <v>22</v>
      </c>
      <c r="Q2" s="39" t="s">
        <v>23</v>
      </c>
      <c r="R2" s="38" t="s">
        <v>21</v>
      </c>
      <c r="S2" s="38" t="s">
        <v>22</v>
      </c>
      <c r="T2" s="39" t="s">
        <v>23</v>
      </c>
      <c r="U2" s="38" t="s">
        <v>21</v>
      </c>
      <c r="V2" s="38" t="s">
        <v>22</v>
      </c>
      <c r="W2" s="39" t="s">
        <v>23</v>
      </c>
      <c r="X2" s="38" t="s">
        <v>21</v>
      </c>
      <c r="Y2" s="38" t="s">
        <v>22</v>
      </c>
      <c r="Z2" s="39" t="s">
        <v>23</v>
      </c>
      <c r="AA2" s="38" t="s">
        <v>21</v>
      </c>
      <c r="AB2" s="38" t="s">
        <v>22</v>
      </c>
      <c r="AC2" s="39" t="s">
        <v>23</v>
      </c>
      <c r="AD2" s="38" t="s">
        <v>21</v>
      </c>
      <c r="AE2" s="38" t="s">
        <v>22</v>
      </c>
      <c r="AF2" s="39" t="s">
        <v>23</v>
      </c>
      <c r="AG2" s="38" t="s">
        <v>21</v>
      </c>
      <c r="AH2" s="38" t="s">
        <v>22</v>
      </c>
      <c r="AI2" s="39" t="s">
        <v>23</v>
      </c>
      <c r="AJ2" s="38" t="s">
        <v>21</v>
      </c>
      <c r="AK2" s="38" t="s">
        <v>22</v>
      </c>
      <c r="AL2" s="39" t="s">
        <v>23</v>
      </c>
      <c r="AN2" s="111" t="s">
        <v>21</v>
      </c>
      <c r="AO2" s="112"/>
      <c r="AP2" s="112"/>
      <c r="AQ2" s="113"/>
      <c r="AS2" s="111" t="s">
        <v>22</v>
      </c>
      <c r="AT2" s="112"/>
      <c r="AU2" s="112"/>
      <c r="AV2" s="113"/>
    </row>
    <row r="3" spans="2:48" ht="29.25" customHeight="1" x14ac:dyDescent="0.3">
      <c r="E3" s="40"/>
      <c r="H3" s="40"/>
      <c r="K3" s="40"/>
      <c r="N3" s="40"/>
      <c r="Q3" s="40"/>
      <c r="T3" s="40"/>
      <c r="W3" s="40"/>
      <c r="Z3" s="40"/>
      <c r="AC3" s="40"/>
      <c r="AF3" s="40"/>
      <c r="AI3" s="40"/>
      <c r="AL3" s="40"/>
      <c r="AN3" s="76"/>
      <c r="AP3" s="64"/>
      <c r="AQ3" s="118">
        <f>12*21</f>
        <v>252</v>
      </c>
      <c r="AS3" s="114" t="s">
        <v>62</v>
      </c>
      <c r="AT3" s="115"/>
      <c r="AU3" s="97">
        <v>1</v>
      </c>
      <c r="AV3" s="119">
        <f>AU3*20</f>
        <v>20</v>
      </c>
    </row>
    <row r="4" spans="2:48" x14ac:dyDescent="0.3">
      <c r="B4" s="101" t="s">
        <v>19</v>
      </c>
      <c r="C4" s="60">
        <f>C6+C7-C18-C26</f>
        <v>1701</v>
      </c>
      <c r="D4" s="60">
        <f t="shared" ref="D4" si="0">D6+D7-D18-D26</f>
        <v>4101</v>
      </c>
      <c r="E4" s="49">
        <f t="shared" ref="E4" si="1">+C4-D4</f>
        <v>-2400</v>
      </c>
      <c r="F4" s="60">
        <f>F6+F7-F18-F26</f>
        <v>1701</v>
      </c>
      <c r="G4" s="60">
        <f>G6+G7-G18-G26</f>
        <v>4101</v>
      </c>
      <c r="H4" s="49">
        <f t="shared" ref="H4" si="2">+F4-G4</f>
        <v>-2400</v>
      </c>
      <c r="I4" s="60">
        <f>I6+I7-I18-I26</f>
        <v>1701</v>
      </c>
      <c r="J4" s="60">
        <f>J6+J7-J18-J26</f>
        <v>4101</v>
      </c>
      <c r="K4" s="49">
        <f t="shared" ref="K4" si="3">+I4-J4</f>
        <v>-2400</v>
      </c>
      <c r="L4" s="60">
        <f>L6+L7-L18-L26</f>
        <v>1701</v>
      </c>
      <c r="M4" s="60">
        <f>M6+M7-M18-M26</f>
        <v>4101</v>
      </c>
      <c r="N4" s="49">
        <f t="shared" ref="N4" si="4">+L4-M4</f>
        <v>-2400</v>
      </c>
      <c r="O4" s="60">
        <f>O6+O7-O18-O26</f>
        <v>1701</v>
      </c>
      <c r="P4" s="60">
        <f>P6+P7-P18-P26</f>
        <v>4101</v>
      </c>
      <c r="Q4" s="49">
        <f t="shared" ref="Q4" si="5">+O4-P4</f>
        <v>-2400</v>
      </c>
      <c r="R4" s="60">
        <f>R6+R7-R18-R26</f>
        <v>1701</v>
      </c>
      <c r="S4" s="60">
        <f>S6+S7-S18-S26</f>
        <v>4101</v>
      </c>
      <c r="T4" s="49">
        <f t="shared" ref="T4" si="6">+R4-S4</f>
        <v>-2400</v>
      </c>
      <c r="U4" s="60">
        <f>U6+U7-U18-U26</f>
        <v>1701</v>
      </c>
      <c r="V4" s="60">
        <f>V6+V7-V18-V26</f>
        <v>4101</v>
      </c>
      <c r="W4" s="49">
        <f t="shared" ref="W4" si="7">+U4-V4</f>
        <v>-2400</v>
      </c>
      <c r="X4" s="60">
        <f>X6+X7-X18-X26</f>
        <v>1701</v>
      </c>
      <c r="Y4" s="60">
        <f>Y6+Y7-Y18-Y26</f>
        <v>4101</v>
      </c>
      <c r="Z4" s="49">
        <f t="shared" ref="Z4" si="8">+X4-Y4</f>
        <v>-2400</v>
      </c>
      <c r="AA4" s="60">
        <f>AA6+AA7-AA18-AA26</f>
        <v>1701</v>
      </c>
      <c r="AB4" s="60">
        <f>AB6+AB7-AB18-AB26</f>
        <v>4101</v>
      </c>
      <c r="AC4" s="49">
        <f t="shared" ref="AC4" si="9">+AA4-AB4</f>
        <v>-2400</v>
      </c>
      <c r="AD4" s="60">
        <f>AD6+AD7-AD18-AD26</f>
        <v>1701</v>
      </c>
      <c r="AE4" s="60">
        <f>AE6+AE7-AE18-AE26</f>
        <v>4101</v>
      </c>
      <c r="AF4" s="49">
        <f t="shared" ref="AF4" si="10">+AD4-AE4</f>
        <v>-2400</v>
      </c>
      <c r="AG4" s="60">
        <f>AG6+AG7-AG18-AG26</f>
        <v>1701</v>
      </c>
      <c r="AH4" s="60">
        <f>AH6+AH7-AH18-AH26</f>
        <v>4101</v>
      </c>
      <c r="AI4" s="49">
        <f t="shared" ref="AI4" si="11">+AG4-AH4</f>
        <v>-2400</v>
      </c>
      <c r="AJ4" s="60">
        <f>AJ6+AJ7-AJ18-AJ26</f>
        <v>1701</v>
      </c>
      <c r="AK4" s="60">
        <f>AK6+AK7-AK18-AK26</f>
        <v>4101</v>
      </c>
      <c r="AL4" s="49">
        <f t="shared" ref="AL4" si="12">+AJ4-AK4</f>
        <v>-2400</v>
      </c>
      <c r="AM4" s="4"/>
      <c r="AN4" s="77">
        <f>AN7-AN18-AN26</f>
        <v>1700</v>
      </c>
      <c r="AO4" s="41"/>
      <c r="AP4" s="41"/>
      <c r="AQ4" s="42"/>
      <c r="AR4" s="4"/>
      <c r="AS4" s="77">
        <f>AS7-AS18-AS26</f>
        <v>4100</v>
      </c>
      <c r="AT4" s="41"/>
      <c r="AU4" s="41"/>
      <c r="AV4" s="42"/>
    </row>
    <row r="5" spans="2:48" x14ac:dyDescent="0.3">
      <c r="C5" s="61"/>
      <c r="D5" s="61"/>
      <c r="E5" s="42"/>
      <c r="F5" s="61"/>
      <c r="G5" s="61"/>
      <c r="H5" s="42"/>
      <c r="I5" s="61"/>
      <c r="J5" s="61"/>
      <c r="K5" s="42"/>
      <c r="L5" s="61"/>
      <c r="M5" s="61"/>
      <c r="N5" s="42"/>
      <c r="O5" s="61"/>
      <c r="P5" s="61"/>
      <c r="Q5" s="42"/>
      <c r="R5" s="61"/>
      <c r="S5" s="61"/>
      <c r="T5" s="42"/>
      <c r="U5" s="61"/>
      <c r="V5" s="61"/>
      <c r="W5" s="42"/>
      <c r="X5" s="61"/>
      <c r="Y5" s="61"/>
      <c r="Z5" s="42"/>
      <c r="AA5" s="61"/>
      <c r="AB5" s="61"/>
      <c r="AC5" s="42"/>
      <c r="AD5" s="61"/>
      <c r="AE5" s="61"/>
      <c r="AF5" s="42"/>
      <c r="AG5" s="61"/>
      <c r="AH5" s="61"/>
      <c r="AI5" s="42"/>
      <c r="AJ5" s="61"/>
      <c r="AK5" s="61"/>
      <c r="AL5" s="42"/>
      <c r="AN5" s="78"/>
      <c r="AP5" s="64"/>
      <c r="AQ5" s="42"/>
      <c r="AS5" s="78"/>
      <c r="AU5" s="64"/>
      <c r="AV5" s="42"/>
    </row>
    <row r="6" spans="2:48" ht="27.6" x14ac:dyDescent="0.3">
      <c r="B6" s="101" t="s">
        <v>24</v>
      </c>
      <c r="C6" s="60">
        <v>1</v>
      </c>
      <c r="D6" s="60">
        <v>1</v>
      </c>
      <c r="E6" s="49">
        <f t="shared" ref="E6:E16" si="13">+C6-D6</f>
        <v>0</v>
      </c>
      <c r="F6" s="60">
        <f>C4</f>
        <v>1701</v>
      </c>
      <c r="G6" s="60">
        <f>D4</f>
        <v>4101</v>
      </c>
      <c r="H6" s="49">
        <f t="shared" ref="H6:H16" si="14">+F6-G6</f>
        <v>-2400</v>
      </c>
      <c r="I6" s="60">
        <f>F4</f>
        <v>1701</v>
      </c>
      <c r="J6" s="60">
        <f>G4</f>
        <v>4101</v>
      </c>
      <c r="K6" s="49">
        <f t="shared" ref="K6:K16" si="15">+I6-J6</f>
        <v>-2400</v>
      </c>
      <c r="L6" s="60">
        <f>I4</f>
        <v>1701</v>
      </c>
      <c r="M6" s="60">
        <f>J4</f>
        <v>4101</v>
      </c>
      <c r="N6" s="49">
        <f t="shared" ref="N6:N16" si="16">+L6-M6</f>
        <v>-2400</v>
      </c>
      <c r="O6" s="60">
        <f>L4</f>
        <v>1701</v>
      </c>
      <c r="P6" s="60">
        <f>M4</f>
        <v>4101</v>
      </c>
      <c r="Q6" s="49">
        <f t="shared" ref="Q6:Q16" si="17">+O6-P6</f>
        <v>-2400</v>
      </c>
      <c r="R6" s="60">
        <f>O4</f>
        <v>1701</v>
      </c>
      <c r="S6" s="60">
        <f>P4</f>
        <v>4101</v>
      </c>
      <c r="T6" s="49">
        <f t="shared" ref="T6:T16" si="18">+R6-S6</f>
        <v>-2400</v>
      </c>
      <c r="U6" s="60">
        <f>R4</f>
        <v>1701</v>
      </c>
      <c r="V6" s="60">
        <f>S4</f>
        <v>4101</v>
      </c>
      <c r="W6" s="49">
        <f t="shared" ref="W6:W16" si="19">+U6-V6</f>
        <v>-2400</v>
      </c>
      <c r="X6" s="60">
        <f>U4</f>
        <v>1701</v>
      </c>
      <c r="Y6" s="60">
        <f>V4</f>
        <v>4101</v>
      </c>
      <c r="Z6" s="49">
        <f t="shared" ref="Z6:Z16" si="20">+X6-Y6</f>
        <v>-2400</v>
      </c>
      <c r="AA6" s="60">
        <f>X4</f>
        <v>1701</v>
      </c>
      <c r="AB6" s="60">
        <f>Y4</f>
        <v>4101</v>
      </c>
      <c r="AC6" s="49">
        <f t="shared" ref="AC6:AC16" si="21">+AA6-AB6</f>
        <v>-2400</v>
      </c>
      <c r="AD6" s="60">
        <f>AA4</f>
        <v>1701</v>
      </c>
      <c r="AE6" s="60">
        <f>AB4</f>
        <v>4101</v>
      </c>
      <c r="AF6" s="49">
        <f t="shared" ref="AF6:AF16" si="22">+AD6-AE6</f>
        <v>-2400</v>
      </c>
      <c r="AG6" s="60">
        <f>AD4</f>
        <v>1701</v>
      </c>
      <c r="AH6" s="60">
        <f>AE4</f>
        <v>4101</v>
      </c>
      <c r="AI6" s="49">
        <f t="shared" ref="AI6:AI16" si="23">+AG6-AH6</f>
        <v>-2400</v>
      </c>
      <c r="AJ6" s="60">
        <f>AG4</f>
        <v>1701</v>
      </c>
      <c r="AK6" s="60">
        <f>AH4</f>
        <v>4101</v>
      </c>
      <c r="AL6" s="49">
        <f t="shared" ref="AL6:AL16" si="24">+AJ6-AK6</f>
        <v>-2400</v>
      </c>
      <c r="AN6" s="77">
        <f>C6</f>
        <v>1</v>
      </c>
      <c r="AO6" s="13"/>
      <c r="AP6" s="65"/>
      <c r="AQ6" s="107"/>
      <c r="AS6" s="77">
        <f>D6</f>
        <v>1</v>
      </c>
      <c r="AT6" s="13"/>
      <c r="AU6" s="65"/>
      <c r="AV6" s="107"/>
    </row>
    <row r="7" spans="2:48" x14ac:dyDescent="0.3">
      <c r="B7" s="32" t="s">
        <v>0</v>
      </c>
      <c r="C7" s="43">
        <f t="shared" ref="C7:AK7" si="25">SUM(C8:C16)</f>
        <v>20000</v>
      </c>
      <c r="D7" s="43">
        <f t="shared" si="25"/>
        <v>20000</v>
      </c>
      <c r="E7" s="49">
        <f t="shared" si="13"/>
        <v>0</v>
      </c>
      <c r="F7" s="43">
        <f t="shared" si="25"/>
        <v>0</v>
      </c>
      <c r="G7" s="43">
        <f t="shared" si="25"/>
        <v>0</v>
      </c>
      <c r="H7" s="49">
        <f t="shared" si="14"/>
        <v>0</v>
      </c>
      <c r="I7" s="43">
        <f t="shared" si="25"/>
        <v>0</v>
      </c>
      <c r="J7" s="43">
        <f t="shared" si="25"/>
        <v>0</v>
      </c>
      <c r="K7" s="49">
        <f t="shared" si="15"/>
        <v>0</v>
      </c>
      <c r="L7" s="43">
        <f t="shared" si="25"/>
        <v>0</v>
      </c>
      <c r="M7" s="43">
        <f t="shared" si="25"/>
        <v>0</v>
      </c>
      <c r="N7" s="49">
        <f t="shared" si="16"/>
        <v>0</v>
      </c>
      <c r="O7" s="43">
        <f t="shared" si="25"/>
        <v>0</v>
      </c>
      <c r="P7" s="43">
        <f t="shared" si="25"/>
        <v>0</v>
      </c>
      <c r="Q7" s="49">
        <f t="shared" si="17"/>
        <v>0</v>
      </c>
      <c r="R7" s="43">
        <f t="shared" si="25"/>
        <v>0</v>
      </c>
      <c r="S7" s="43">
        <f t="shared" si="25"/>
        <v>0</v>
      </c>
      <c r="T7" s="49">
        <f t="shared" si="18"/>
        <v>0</v>
      </c>
      <c r="U7" s="43">
        <f t="shared" si="25"/>
        <v>0</v>
      </c>
      <c r="V7" s="43">
        <f t="shared" si="25"/>
        <v>0</v>
      </c>
      <c r="W7" s="49">
        <f t="shared" si="19"/>
        <v>0</v>
      </c>
      <c r="X7" s="43">
        <f t="shared" si="25"/>
        <v>0</v>
      </c>
      <c r="Y7" s="43">
        <f t="shared" si="25"/>
        <v>0</v>
      </c>
      <c r="Z7" s="49">
        <f t="shared" si="20"/>
        <v>0</v>
      </c>
      <c r="AA7" s="43">
        <f t="shared" si="25"/>
        <v>0</v>
      </c>
      <c r="AB7" s="43">
        <f t="shared" si="25"/>
        <v>0</v>
      </c>
      <c r="AC7" s="49">
        <f t="shared" si="21"/>
        <v>0</v>
      </c>
      <c r="AD7" s="43">
        <f t="shared" si="25"/>
        <v>0</v>
      </c>
      <c r="AE7" s="43">
        <f t="shared" si="25"/>
        <v>0</v>
      </c>
      <c r="AF7" s="49">
        <f t="shared" si="22"/>
        <v>0</v>
      </c>
      <c r="AG7" s="43">
        <f t="shared" si="25"/>
        <v>0</v>
      </c>
      <c r="AH7" s="43">
        <f t="shared" si="25"/>
        <v>0</v>
      </c>
      <c r="AI7" s="49">
        <f t="shared" si="23"/>
        <v>0</v>
      </c>
      <c r="AJ7" s="43">
        <f t="shared" si="25"/>
        <v>0</v>
      </c>
      <c r="AK7" s="43">
        <f t="shared" si="25"/>
        <v>0</v>
      </c>
      <c r="AL7" s="49">
        <f t="shared" si="24"/>
        <v>0</v>
      </c>
      <c r="AN7" s="79">
        <f>SUM(AN8:AN16)</f>
        <v>20000</v>
      </c>
      <c r="AO7" s="13">
        <f>SUM(AO8:AO16)</f>
        <v>1</v>
      </c>
      <c r="AP7" s="65"/>
      <c r="AQ7" s="108">
        <f>+AN7/$AQ$3</f>
        <v>79.365079365079367</v>
      </c>
      <c r="AS7" s="79">
        <f>SUM(AS8:AS16)</f>
        <v>20000</v>
      </c>
      <c r="AT7" s="104">
        <f>SUM(AT8:AT16)</f>
        <v>1</v>
      </c>
      <c r="AU7" s="65"/>
      <c r="AV7" s="108">
        <f>+AS7/$AV$3</f>
        <v>1000</v>
      </c>
    </row>
    <row r="8" spans="2:48" x14ac:dyDescent="0.3">
      <c r="B8" s="33" t="s">
        <v>42</v>
      </c>
      <c r="C8" s="44">
        <v>15000</v>
      </c>
      <c r="D8" s="44">
        <v>15000</v>
      </c>
      <c r="E8" s="49">
        <f t="shared" si="13"/>
        <v>0</v>
      </c>
      <c r="F8" s="44"/>
      <c r="G8" s="44"/>
      <c r="H8" s="49">
        <f t="shared" si="14"/>
        <v>0</v>
      </c>
      <c r="I8" s="44"/>
      <c r="J8" s="44"/>
      <c r="K8" s="49">
        <f t="shared" si="15"/>
        <v>0</v>
      </c>
      <c r="L8" s="44"/>
      <c r="M8" s="44"/>
      <c r="N8" s="49">
        <f t="shared" si="16"/>
        <v>0</v>
      </c>
      <c r="O8" s="44"/>
      <c r="P8" s="44"/>
      <c r="Q8" s="49">
        <f t="shared" si="17"/>
        <v>0</v>
      </c>
      <c r="R8" s="44"/>
      <c r="S8" s="44"/>
      <c r="T8" s="49">
        <f t="shared" si="18"/>
        <v>0</v>
      </c>
      <c r="U8" s="44"/>
      <c r="V8" s="44"/>
      <c r="W8" s="49">
        <f t="shared" si="19"/>
        <v>0</v>
      </c>
      <c r="X8" s="44"/>
      <c r="Y8" s="44"/>
      <c r="Z8" s="49">
        <f t="shared" si="20"/>
        <v>0</v>
      </c>
      <c r="AA8" s="44"/>
      <c r="AB8" s="44"/>
      <c r="AC8" s="49">
        <f t="shared" si="21"/>
        <v>0</v>
      </c>
      <c r="AD8" s="44"/>
      <c r="AE8" s="44"/>
      <c r="AF8" s="49">
        <f t="shared" si="22"/>
        <v>0</v>
      </c>
      <c r="AG8" s="44"/>
      <c r="AH8" s="44"/>
      <c r="AI8" s="49">
        <f t="shared" si="23"/>
        <v>0</v>
      </c>
      <c r="AJ8" s="44"/>
      <c r="AK8" s="44"/>
      <c r="AL8" s="49">
        <f t="shared" si="24"/>
        <v>0</v>
      </c>
      <c r="AN8" s="80">
        <f>+SUMIFS($C8:$AL8,$C$2:$AL$2,AN$2)</f>
        <v>15000</v>
      </c>
      <c r="AO8" s="66">
        <f>AN8/$AN$7</f>
        <v>0.75</v>
      </c>
      <c r="AP8" s="65"/>
      <c r="AQ8" s="109">
        <f t="shared" ref="AQ8:AQ16" si="26">+AN8/$AQ$3</f>
        <v>59.523809523809526</v>
      </c>
      <c r="AS8" s="80">
        <f>+SUMIFS($C8:$AL8,$C$2:$AL$2,AS$2)</f>
        <v>15000</v>
      </c>
      <c r="AT8" s="99">
        <f>AS8/$AN$7</f>
        <v>0.75</v>
      </c>
      <c r="AU8" s="65"/>
      <c r="AV8" s="109">
        <f>+AS8/$AV$3</f>
        <v>750</v>
      </c>
    </row>
    <row r="9" spans="2:48" x14ac:dyDescent="0.3">
      <c r="B9" s="33" t="s">
        <v>25</v>
      </c>
      <c r="C9" s="44"/>
      <c r="D9" s="44"/>
      <c r="E9" s="49">
        <f t="shared" si="13"/>
        <v>0</v>
      </c>
      <c r="F9" s="44"/>
      <c r="G9" s="44"/>
      <c r="H9" s="49">
        <f t="shared" si="14"/>
        <v>0</v>
      </c>
      <c r="I9" s="44"/>
      <c r="J9" s="44"/>
      <c r="K9" s="49">
        <f t="shared" si="15"/>
        <v>0</v>
      </c>
      <c r="L9" s="44"/>
      <c r="M9" s="44"/>
      <c r="N9" s="49">
        <f t="shared" si="16"/>
        <v>0</v>
      </c>
      <c r="O9" s="44"/>
      <c r="P9" s="44"/>
      <c r="Q9" s="49">
        <f t="shared" si="17"/>
        <v>0</v>
      </c>
      <c r="R9" s="44"/>
      <c r="S9" s="44"/>
      <c r="T9" s="49">
        <f t="shared" si="18"/>
        <v>0</v>
      </c>
      <c r="U9" s="44"/>
      <c r="V9" s="44"/>
      <c r="W9" s="49">
        <f t="shared" si="19"/>
        <v>0</v>
      </c>
      <c r="X9" s="44"/>
      <c r="Y9" s="44"/>
      <c r="Z9" s="49">
        <f t="shared" si="20"/>
        <v>0</v>
      </c>
      <c r="AA9" s="44"/>
      <c r="AB9" s="44"/>
      <c r="AC9" s="49">
        <f t="shared" si="21"/>
        <v>0</v>
      </c>
      <c r="AD9" s="44"/>
      <c r="AE9" s="44"/>
      <c r="AF9" s="49">
        <f t="shared" si="22"/>
        <v>0</v>
      </c>
      <c r="AG9" s="44"/>
      <c r="AH9" s="44"/>
      <c r="AI9" s="49">
        <f t="shared" si="23"/>
        <v>0</v>
      </c>
      <c r="AJ9" s="44"/>
      <c r="AK9" s="44"/>
      <c r="AL9" s="49">
        <f t="shared" si="24"/>
        <v>0</v>
      </c>
      <c r="AN9" s="80">
        <f t="shared" ref="AN9:AN16" si="27">+SUMIFS($C9:$AL9,$C$2:$AL$2,AN$2)</f>
        <v>0</v>
      </c>
      <c r="AO9" s="66">
        <f t="shared" ref="AO9:AO16" si="28">AN9/$AN$7</f>
        <v>0</v>
      </c>
      <c r="AP9" s="65"/>
      <c r="AQ9" s="109">
        <f t="shared" si="26"/>
        <v>0</v>
      </c>
      <c r="AS9" s="80">
        <f t="shared" ref="AS9:AS16" si="29">+SUMIFS($C9:$AL9,$C$2:$AL$2,AS$2)</f>
        <v>0</v>
      </c>
      <c r="AT9" s="99">
        <f t="shared" ref="AT9:AT16" si="30">AS9/$AN$7</f>
        <v>0</v>
      </c>
      <c r="AU9" s="65"/>
      <c r="AV9" s="109">
        <f t="shared" ref="AV9:AV16" si="31">+AS9/$AV$3</f>
        <v>0</v>
      </c>
    </row>
    <row r="10" spans="2:48" x14ac:dyDescent="0.3">
      <c r="B10" s="34" t="s">
        <v>43</v>
      </c>
      <c r="C10" s="44">
        <v>5000</v>
      </c>
      <c r="D10" s="44">
        <v>5000</v>
      </c>
      <c r="E10" s="49">
        <f t="shared" si="13"/>
        <v>0</v>
      </c>
      <c r="F10" s="44"/>
      <c r="G10" s="44"/>
      <c r="H10" s="49">
        <f t="shared" si="14"/>
        <v>0</v>
      </c>
      <c r="I10" s="44"/>
      <c r="J10" s="44"/>
      <c r="K10" s="49">
        <f t="shared" si="15"/>
        <v>0</v>
      </c>
      <c r="L10" s="44"/>
      <c r="M10" s="44"/>
      <c r="N10" s="49">
        <f t="shared" si="16"/>
        <v>0</v>
      </c>
      <c r="O10" s="44"/>
      <c r="P10" s="44"/>
      <c r="Q10" s="49">
        <f t="shared" si="17"/>
        <v>0</v>
      </c>
      <c r="R10" s="44"/>
      <c r="S10" s="44"/>
      <c r="T10" s="49">
        <f t="shared" si="18"/>
        <v>0</v>
      </c>
      <c r="U10" s="44"/>
      <c r="V10" s="44"/>
      <c r="W10" s="49">
        <f t="shared" si="19"/>
        <v>0</v>
      </c>
      <c r="X10" s="44"/>
      <c r="Y10" s="44"/>
      <c r="Z10" s="49">
        <f t="shared" si="20"/>
        <v>0</v>
      </c>
      <c r="AA10" s="44"/>
      <c r="AB10" s="44"/>
      <c r="AC10" s="49">
        <f t="shared" si="21"/>
        <v>0</v>
      </c>
      <c r="AD10" s="44"/>
      <c r="AE10" s="44"/>
      <c r="AF10" s="49">
        <f t="shared" si="22"/>
        <v>0</v>
      </c>
      <c r="AG10" s="44"/>
      <c r="AH10" s="44"/>
      <c r="AI10" s="49">
        <f t="shared" si="23"/>
        <v>0</v>
      </c>
      <c r="AJ10" s="44"/>
      <c r="AK10" s="44"/>
      <c r="AL10" s="49">
        <f t="shared" si="24"/>
        <v>0</v>
      </c>
      <c r="AN10" s="80">
        <f t="shared" si="27"/>
        <v>5000</v>
      </c>
      <c r="AO10" s="66">
        <f t="shared" si="28"/>
        <v>0.25</v>
      </c>
      <c r="AP10" s="65"/>
      <c r="AQ10" s="109">
        <f t="shared" si="26"/>
        <v>19.841269841269842</v>
      </c>
      <c r="AS10" s="80">
        <f t="shared" si="29"/>
        <v>5000</v>
      </c>
      <c r="AT10" s="99">
        <f t="shared" si="30"/>
        <v>0.25</v>
      </c>
      <c r="AU10" s="65"/>
      <c r="AV10" s="109">
        <f t="shared" si="31"/>
        <v>250</v>
      </c>
    </row>
    <row r="11" spans="2:48" x14ac:dyDescent="0.3">
      <c r="B11" s="34" t="s">
        <v>44</v>
      </c>
      <c r="C11" s="44"/>
      <c r="D11" s="44"/>
      <c r="E11" s="49">
        <f t="shared" si="13"/>
        <v>0</v>
      </c>
      <c r="F11" s="44"/>
      <c r="G11" s="44"/>
      <c r="H11" s="49">
        <f t="shared" si="14"/>
        <v>0</v>
      </c>
      <c r="I11" s="44"/>
      <c r="J11" s="44"/>
      <c r="K11" s="49">
        <f t="shared" si="15"/>
        <v>0</v>
      </c>
      <c r="L11" s="44"/>
      <c r="M11" s="44"/>
      <c r="N11" s="49">
        <f t="shared" si="16"/>
        <v>0</v>
      </c>
      <c r="O11" s="44"/>
      <c r="P11" s="44"/>
      <c r="Q11" s="49">
        <f t="shared" si="17"/>
        <v>0</v>
      </c>
      <c r="R11" s="44"/>
      <c r="S11" s="44"/>
      <c r="T11" s="49">
        <f t="shared" si="18"/>
        <v>0</v>
      </c>
      <c r="U11" s="44"/>
      <c r="V11" s="44"/>
      <c r="W11" s="49">
        <f t="shared" si="19"/>
        <v>0</v>
      </c>
      <c r="X11" s="44"/>
      <c r="Y11" s="44"/>
      <c r="Z11" s="49">
        <f t="shared" si="20"/>
        <v>0</v>
      </c>
      <c r="AA11" s="44"/>
      <c r="AB11" s="44"/>
      <c r="AC11" s="49">
        <f t="shared" si="21"/>
        <v>0</v>
      </c>
      <c r="AD11" s="44"/>
      <c r="AE11" s="44"/>
      <c r="AF11" s="49">
        <f t="shared" si="22"/>
        <v>0</v>
      </c>
      <c r="AG11" s="44"/>
      <c r="AH11" s="44"/>
      <c r="AI11" s="49">
        <f t="shared" si="23"/>
        <v>0</v>
      </c>
      <c r="AJ11" s="44"/>
      <c r="AK11" s="44"/>
      <c r="AL11" s="49">
        <f t="shared" si="24"/>
        <v>0</v>
      </c>
      <c r="AN11" s="80">
        <f t="shared" si="27"/>
        <v>0</v>
      </c>
      <c r="AO11" s="66">
        <f t="shared" si="28"/>
        <v>0</v>
      </c>
      <c r="AP11" s="65"/>
      <c r="AQ11" s="109">
        <f t="shared" si="26"/>
        <v>0</v>
      </c>
      <c r="AS11" s="80">
        <f t="shared" si="29"/>
        <v>0</v>
      </c>
      <c r="AT11" s="99">
        <f t="shared" si="30"/>
        <v>0</v>
      </c>
      <c r="AU11" s="65"/>
      <c r="AV11" s="109">
        <f t="shared" si="31"/>
        <v>0</v>
      </c>
    </row>
    <row r="12" spans="2:48" x14ac:dyDescent="0.3">
      <c r="B12" s="34" t="s">
        <v>26</v>
      </c>
      <c r="C12" s="44"/>
      <c r="D12" s="44"/>
      <c r="E12" s="49">
        <f t="shared" si="13"/>
        <v>0</v>
      </c>
      <c r="F12" s="44"/>
      <c r="G12" s="44"/>
      <c r="H12" s="49">
        <f t="shared" si="14"/>
        <v>0</v>
      </c>
      <c r="I12" s="44"/>
      <c r="J12" s="44"/>
      <c r="K12" s="49">
        <f t="shared" si="15"/>
        <v>0</v>
      </c>
      <c r="L12" s="44"/>
      <c r="M12" s="44"/>
      <c r="N12" s="49">
        <f t="shared" si="16"/>
        <v>0</v>
      </c>
      <c r="O12" s="44"/>
      <c r="P12" s="44"/>
      <c r="Q12" s="49">
        <f t="shared" si="17"/>
        <v>0</v>
      </c>
      <c r="R12" s="44"/>
      <c r="S12" s="44"/>
      <c r="T12" s="49">
        <f t="shared" si="18"/>
        <v>0</v>
      </c>
      <c r="U12" s="44"/>
      <c r="V12" s="44"/>
      <c r="W12" s="49">
        <f t="shared" si="19"/>
        <v>0</v>
      </c>
      <c r="X12" s="44"/>
      <c r="Y12" s="44"/>
      <c r="Z12" s="49">
        <f t="shared" si="20"/>
        <v>0</v>
      </c>
      <c r="AA12" s="44"/>
      <c r="AB12" s="44"/>
      <c r="AC12" s="49">
        <f t="shared" si="21"/>
        <v>0</v>
      </c>
      <c r="AD12" s="44"/>
      <c r="AE12" s="44"/>
      <c r="AF12" s="49">
        <f t="shared" si="22"/>
        <v>0</v>
      </c>
      <c r="AG12" s="44"/>
      <c r="AH12" s="44"/>
      <c r="AI12" s="49">
        <f t="shared" si="23"/>
        <v>0</v>
      </c>
      <c r="AJ12" s="44"/>
      <c r="AK12" s="44"/>
      <c r="AL12" s="49">
        <f t="shared" si="24"/>
        <v>0</v>
      </c>
      <c r="AN12" s="80">
        <f t="shared" si="27"/>
        <v>0</v>
      </c>
      <c r="AO12" s="66">
        <f t="shared" si="28"/>
        <v>0</v>
      </c>
      <c r="AP12" s="65"/>
      <c r="AQ12" s="109">
        <f t="shared" si="26"/>
        <v>0</v>
      </c>
      <c r="AS12" s="80">
        <f t="shared" si="29"/>
        <v>0</v>
      </c>
      <c r="AT12" s="99">
        <f t="shared" si="30"/>
        <v>0</v>
      </c>
      <c r="AU12" s="65"/>
      <c r="AV12" s="109">
        <f t="shared" si="31"/>
        <v>0</v>
      </c>
    </row>
    <row r="13" spans="2:48" x14ac:dyDescent="0.3">
      <c r="B13" s="34"/>
      <c r="C13" s="44"/>
      <c r="D13" s="44"/>
      <c r="E13" s="49">
        <f t="shared" si="13"/>
        <v>0</v>
      </c>
      <c r="F13" s="44"/>
      <c r="G13" s="44"/>
      <c r="H13" s="49">
        <f t="shared" si="14"/>
        <v>0</v>
      </c>
      <c r="I13" s="44"/>
      <c r="J13" s="44"/>
      <c r="K13" s="49">
        <f t="shared" si="15"/>
        <v>0</v>
      </c>
      <c r="L13" s="44"/>
      <c r="M13" s="44"/>
      <c r="N13" s="49">
        <f t="shared" si="16"/>
        <v>0</v>
      </c>
      <c r="O13" s="44"/>
      <c r="P13" s="44"/>
      <c r="Q13" s="49">
        <f t="shared" si="17"/>
        <v>0</v>
      </c>
      <c r="R13" s="44"/>
      <c r="S13" s="44"/>
      <c r="T13" s="49">
        <f t="shared" si="18"/>
        <v>0</v>
      </c>
      <c r="U13" s="44"/>
      <c r="V13" s="44"/>
      <c r="W13" s="49">
        <f t="shared" si="19"/>
        <v>0</v>
      </c>
      <c r="X13" s="44"/>
      <c r="Y13" s="44"/>
      <c r="Z13" s="49">
        <f t="shared" si="20"/>
        <v>0</v>
      </c>
      <c r="AA13" s="44"/>
      <c r="AB13" s="44"/>
      <c r="AC13" s="49">
        <f t="shared" si="21"/>
        <v>0</v>
      </c>
      <c r="AD13" s="44"/>
      <c r="AE13" s="44"/>
      <c r="AF13" s="49">
        <f t="shared" si="22"/>
        <v>0</v>
      </c>
      <c r="AG13" s="44"/>
      <c r="AH13" s="44"/>
      <c r="AI13" s="49">
        <f t="shared" si="23"/>
        <v>0</v>
      </c>
      <c r="AJ13" s="44"/>
      <c r="AK13" s="44"/>
      <c r="AL13" s="49">
        <f t="shared" si="24"/>
        <v>0</v>
      </c>
      <c r="AN13" s="80">
        <f t="shared" si="27"/>
        <v>0</v>
      </c>
      <c r="AO13" s="66">
        <f t="shared" si="28"/>
        <v>0</v>
      </c>
      <c r="AP13" s="65"/>
      <c r="AQ13" s="109">
        <f t="shared" si="26"/>
        <v>0</v>
      </c>
      <c r="AS13" s="80">
        <f t="shared" si="29"/>
        <v>0</v>
      </c>
      <c r="AT13" s="99">
        <f t="shared" si="30"/>
        <v>0</v>
      </c>
      <c r="AU13" s="65"/>
      <c r="AV13" s="109">
        <f t="shared" si="31"/>
        <v>0</v>
      </c>
    </row>
    <row r="14" spans="2:48" x14ac:dyDescent="0.3">
      <c r="B14" s="34"/>
      <c r="C14" s="44"/>
      <c r="D14" s="44"/>
      <c r="E14" s="49">
        <f t="shared" si="13"/>
        <v>0</v>
      </c>
      <c r="F14" s="44"/>
      <c r="G14" s="44"/>
      <c r="H14" s="49">
        <f t="shared" si="14"/>
        <v>0</v>
      </c>
      <c r="I14" s="44"/>
      <c r="J14" s="44"/>
      <c r="K14" s="49">
        <f t="shared" si="15"/>
        <v>0</v>
      </c>
      <c r="L14" s="44"/>
      <c r="M14" s="44"/>
      <c r="N14" s="49">
        <f t="shared" si="16"/>
        <v>0</v>
      </c>
      <c r="O14" s="44"/>
      <c r="P14" s="44"/>
      <c r="Q14" s="49">
        <f t="shared" si="17"/>
        <v>0</v>
      </c>
      <c r="R14" s="44"/>
      <c r="S14" s="44"/>
      <c r="T14" s="49">
        <f t="shared" si="18"/>
        <v>0</v>
      </c>
      <c r="U14" s="44"/>
      <c r="V14" s="44"/>
      <c r="W14" s="49">
        <f t="shared" si="19"/>
        <v>0</v>
      </c>
      <c r="X14" s="44"/>
      <c r="Y14" s="44"/>
      <c r="Z14" s="49">
        <f t="shared" si="20"/>
        <v>0</v>
      </c>
      <c r="AA14" s="44"/>
      <c r="AB14" s="44"/>
      <c r="AC14" s="49">
        <f t="shared" si="21"/>
        <v>0</v>
      </c>
      <c r="AD14" s="44"/>
      <c r="AE14" s="44"/>
      <c r="AF14" s="49">
        <f t="shared" si="22"/>
        <v>0</v>
      </c>
      <c r="AG14" s="44"/>
      <c r="AH14" s="44"/>
      <c r="AI14" s="49">
        <f t="shared" si="23"/>
        <v>0</v>
      </c>
      <c r="AJ14" s="44"/>
      <c r="AK14" s="44"/>
      <c r="AL14" s="49">
        <f t="shared" si="24"/>
        <v>0</v>
      </c>
      <c r="AN14" s="80">
        <f t="shared" si="27"/>
        <v>0</v>
      </c>
      <c r="AO14" s="66">
        <f t="shared" si="28"/>
        <v>0</v>
      </c>
      <c r="AP14" s="65"/>
      <c r="AQ14" s="109">
        <f t="shared" si="26"/>
        <v>0</v>
      </c>
      <c r="AS14" s="80">
        <f t="shared" si="29"/>
        <v>0</v>
      </c>
      <c r="AT14" s="99">
        <f t="shared" si="30"/>
        <v>0</v>
      </c>
      <c r="AU14" s="65"/>
      <c r="AV14" s="109">
        <f t="shared" si="31"/>
        <v>0</v>
      </c>
    </row>
    <row r="15" spans="2:48" x14ac:dyDescent="0.3">
      <c r="B15" s="34"/>
      <c r="C15" s="44"/>
      <c r="D15" s="44"/>
      <c r="E15" s="49">
        <f t="shared" si="13"/>
        <v>0</v>
      </c>
      <c r="F15" s="44"/>
      <c r="G15" s="44"/>
      <c r="H15" s="49">
        <f t="shared" si="14"/>
        <v>0</v>
      </c>
      <c r="I15" s="44"/>
      <c r="J15" s="44"/>
      <c r="K15" s="49">
        <f t="shared" si="15"/>
        <v>0</v>
      </c>
      <c r="L15" s="44"/>
      <c r="M15" s="44"/>
      <c r="N15" s="49">
        <f t="shared" si="16"/>
        <v>0</v>
      </c>
      <c r="O15" s="44"/>
      <c r="P15" s="44"/>
      <c r="Q15" s="49">
        <f t="shared" si="17"/>
        <v>0</v>
      </c>
      <c r="R15" s="44"/>
      <c r="S15" s="44"/>
      <c r="T15" s="49">
        <f t="shared" si="18"/>
        <v>0</v>
      </c>
      <c r="U15" s="44"/>
      <c r="V15" s="44"/>
      <c r="W15" s="49">
        <f t="shared" si="19"/>
        <v>0</v>
      </c>
      <c r="X15" s="44"/>
      <c r="Y15" s="44"/>
      <c r="Z15" s="49">
        <f t="shared" si="20"/>
        <v>0</v>
      </c>
      <c r="AA15" s="44"/>
      <c r="AB15" s="44"/>
      <c r="AC15" s="49">
        <f t="shared" si="21"/>
        <v>0</v>
      </c>
      <c r="AD15" s="44"/>
      <c r="AE15" s="44"/>
      <c r="AF15" s="49">
        <f t="shared" si="22"/>
        <v>0</v>
      </c>
      <c r="AG15" s="44"/>
      <c r="AH15" s="44"/>
      <c r="AI15" s="49">
        <f t="shared" si="23"/>
        <v>0</v>
      </c>
      <c r="AJ15" s="44"/>
      <c r="AK15" s="44"/>
      <c r="AL15" s="49">
        <f t="shared" si="24"/>
        <v>0</v>
      </c>
      <c r="AN15" s="80">
        <f t="shared" si="27"/>
        <v>0</v>
      </c>
      <c r="AO15" s="66">
        <f t="shared" si="28"/>
        <v>0</v>
      </c>
      <c r="AP15" s="65"/>
      <c r="AQ15" s="109">
        <f t="shared" si="26"/>
        <v>0</v>
      </c>
      <c r="AS15" s="80">
        <f t="shared" si="29"/>
        <v>0</v>
      </c>
      <c r="AT15" s="99">
        <f t="shared" si="30"/>
        <v>0</v>
      </c>
      <c r="AU15" s="65"/>
      <c r="AV15" s="109">
        <f t="shared" si="31"/>
        <v>0</v>
      </c>
    </row>
    <row r="16" spans="2:48" x14ac:dyDescent="0.3">
      <c r="B16" s="34"/>
      <c r="C16" s="44"/>
      <c r="D16" s="44"/>
      <c r="E16" s="49">
        <f t="shared" si="13"/>
        <v>0</v>
      </c>
      <c r="F16" s="44"/>
      <c r="G16" s="44"/>
      <c r="H16" s="49">
        <f t="shared" si="14"/>
        <v>0</v>
      </c>
      <c r="I16" s="44"/>
      <c r="J16" s="44"/>
      <c r="K16" s="49">
        <f t="shared" si="15"/>
        <v>0</v>
      </c>
      <c r="L16" s="44"/>
      <c r="M16" s="44"/>
      <c r="N16" s="49">
        <f t="shared" si="16"/>
        <v>0</v>
      </c>
      <c r="O16" s="44"/>
      <c r="P16" s="44"/>
      <c r="Q16" s="49">
        <f t="shared" si="17"/>
        <v>0</v>
      </c>
      <c r="R16" s="44"/>
      <c r="S16" s="44"/>
      <c r="T16" s="49">
        <f t="shared" si="18"/>
        <v>0</v>
      </c>
      <c r="U16" s="44"/>
      <c r="V16" s="44"/>
      <c r="W16" s="49">
        <f t="shared" si="19"/>
        <v>0</v>
      </c>
      <c r="X16" s="44"/>
      <c r="Y16" s="44"/>
      <c r="Z16" s="49">
        <f t="shared" si="20"/>
        <v>0</v>
      </c>
      <c r="AA16" s="44"/>
      <c r="AB16" s="44"/>
      <c r="AC16" s="49">
        <f t="shared" si="21"/>
        <v>0</v>
      </c>
      <c r="AD16" s="44"/>
      <c r="AE16" s="44"/>
      <c r="AF16" s="49">
        <f t="shared" si="22"/>
        <v>0</v>
      </c>
      <c r="AG16" s="44"/>
      <c r="AH16" s="44"/>
      <c r="AI16" s="49">
        <f t="shared" si="23"/>
        <v>0</v>
      </c>
      <c r="AJ16" s="44"/>
      <c r="AK16" s="44"/>
      <c r="AL16" s="49">
        <f t="shared" si="24"/>
        <v>0</v>
      </c>
      <c r="AN16" s="80">
        <f t="shared" si="27"/>
        <v>0</v>
      </c>
      <c r="AO16" s="66">
        <f t="shared" si="28"/>
        <v>0</v>
      </c>
      <c r="AP16" s="65"/>
      <c r="AQ16" s="109">
        <f t="shared" si="26"/>
        <v>0</v>
      </c>
      <c r="AS16" s="80">
        <f t="shared" si="29"/>
        <v>0</v>
      </c>
      <c r="AT16" s="99">
        <f t="shared" si="30"/>
        <v>0</v>
      </c>
      <c r="AU16" s="65"/>
      <c r="AV16" s="109">
        <f t="shared" si="31"/>
        <v>0</v>
      </c>
    </row>
    <row r="17" spans="2:48" x14ac:dyDescent="0.3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103"/>
      <c r="AO17" s="26"/>
      <c r="AP17" s="26"/>
      <c r="AQ17" s="102"/>
      <c r="AR17" s="26"/>
      <c r="AS17" s="103"/>
      <c r="AT17" s="26"/>
      <c r="AU17" s="26"/>
      <c r="AV17" s="102"/>
    </row>
    <row r="18" spans="2:48" x14ac:dyDescent="0.3">
      <c r="B18" s="27" t="s">
        <v>12</v>
      </c>
      <c r="C18" s="46">
        <f t="shared" ref="C18" si="32">SUM(C19:C24)</f>
        <v>3500</v>
      </c>
      <c r="D18" s="46">
        <f t="shared" ref="D18:AL18" si="33">SUM(D19:D24)</f>
        <v>3500</v>
      </c>
      <c r="E18" s="47">
        <f t="shared" si="33"/>
        <v>0</v>
      </c>
      <c r="F18" s="46">
        <f t="shared" si="33"/>
        <v>0</v>
      </c>
      <c r="G18" s="46">
        <f t="shared" si="33"/>
        <v>0</v>
      </c>
      <c r="H18" s="47">
        <f t="shared" si="33"/>
        <v>0</v>
      </c>
      <c r="I18" s="46">
        <f t="shared" si="33"/>
        <v>0</v>
      </c>
      <c r="J18" s="46">
        <f t="shared" si="33"/>
        <v>0</v>
      </c>
      <c r="K18" s="47">
        <f t="shared" si="33"/>
        <v>0</v>
      </c>
      <c r="L18" s="46">
        <f t="shared" si="33"/>
        <v>0</v>
      </c>
      <c r="M18" s="46">
        <f t="shared" si="33"/>
        <v>0</v>
      </c>
      <c r="N18" s="47">
        <f t="shared" si="33"/>
        <v>0</v>
      </c>
      <c r="O18" s="46">
        <f t="shared" si="33"/>
        <v>0</v>
      </c>
      <c r="P18" s="46">
        <f t="shared" si="33"/>
        <v>0</v>
      </c>
      <c r="Q18" s="47">
        <f t="shared" si="33"/>
        <v>0</v>
      </c>
      <c r="R18" s="46">
        <f t="shared" si="33"/>
        <v>0</v>
      </c>
      <c r="S18" s="46">
        <f t="shared" si="33"/>
        <v>0</v>
      </c>
      <c r="T18" s="47">
        <f t="shared" si="33"/>
        <v>0</v>
      </c>
      <c r="U18" s="46">
        <f t="shared" si="33"/>
        <v>0</v>
      </c>
      <c r="V18" s="46">
        <f t="shared" si="33"/>
        <v>0</v>
      </c>
      <c r="W18" s="47">
        <f t="shared" si="33"/>
        <v>0</v>
      </c>
      <c r="X18" s="46">
        <f t="shared" si="33"/>
        <v>0</v>
      </c>
      <c r="Y18" s="46">
        <f t="shared" si="33"/>
        <v>0</v>
      </c>
      <c r="Z18" s="47">
        <f t="shared" si="33"/>
        <v>0</v>
      </c>
      <c r="AA18" s="46">
        <f t="shared" si="33"/>
        <v>0</v>
      </c>
      <c r="AB18" s="46">
        <f t="shared" si="33"/>
        <v>0</v>
      </c>
      <c r="AC18" s="47">
        <f t="shared" si="33"/>
        <v>0</v>
      </c>
      <c r="AD18" s="46">
        <f t="shared" si="33"/>
        <v>0</v>
      </c>
      <c r="AE18" s="46">
        <f t="shared" si="33"/>
        <v>0</v>
      </c>
      <c r="AF18" s="47">
        <f t="shared" si="33"/>
        <v>0</v>
      </c>
      <c r="AG18" s="46">
        <f t="shared" si="33"/>
        <v>0</v>
      </c>
      <c r="AH18" s="46">
        <f t="shared" si="33"/>
        <v>0</v>
      </c>
      <c r="AI18" s="47">
        <f t="shared" si="33"/>
        <v>0</v>
      </c>
      <c r="AJ18" s="46">
        <f t="shared" si="33"/>
        <v>0</v>
      </c>
      <c r="AK18" s="46">
        <f t="shared" si="33"/>
        <v>0</v>
      </c>
      <c r="AL18" s="47">
        <f t="shared" si="33"/>
        <v>0</v>
      </c>
      <c r="AN18" s="82">
        <f>SUM(AN19:AN24)</f>
        <v>3500</v>
      </c>
      <c r="AO18" s="67">
        <f>+AN18/$AN$7</f>
        <v>0.17499999999999999</v>
      </c>
      <c r="AP18" s="68">
        <f>+AN18/$AQ$7</f>
        <v>44.1</v>
      </c>
      <c r="AQ18" s="42"/>
      <c r="AS18" s="82">
        <f>SUM(AS19:AS24)</f>
        <v>3500</v>
      </c>
      <c r="AT18" s="98">
        <f>+AS18/$AN$7</f>
        <v>0.17499999999999999</v>
      </c>
      <c r="AU18" s="68">
        <f t="shared" ref="AU18:AU24" si="34">+AS18/$AV$7</f>
        <v>3.5</v>
      </c>
      <c r="AV18" s="42"/>
    </row>
    <row r="19" spans="2:48" x14ac:dyDescent="0.3">
      <c r="B19" s="28" t="s">
        <v>45</v>
      </c>
      <c r="C19" s="48">
        <v>1000</v>
      </c>
      <c r="D19" s="48">
        <v>1000</v>
      </c>
      <c r="E19" s="49">
        <f t="shared" ref="E19:E24" si="35">+C19-D19</f>
        <v>0</v>
      </c>
      <c r="F19" s="48"/>
      <c r="G19" s="48"/>
      <c r="H19" s="49">
        <f t="shared" ref="H19:H24" si="36">+F19-G19</f>
        <v>0</v>
      </c>
      <c r="I19" s="48"/>
      <c r="J19" s="48"/>
      <c r="K19" s="49">
        <f t="shared" ref="K19:K24" si="37">+I19-J19</f>
        <v>0</v>
      </c>
      <c r="L19" s="48"/>
      <c r="M19" s="48"/>
      <c r="N19" s="49">
        <f t="shared" ref="N19:N24" si="38">+L19-M19</f>
        <v>0</v>
      </c>
      <c r="O19" s="48"/>
      <c r="P19" s="48"/>
      <c r="Q19" s="49">
        <f t="shared" ref="Q19:Q24" si="39">+O19-P19</f>
        <v>0</v>
      </c>
      <c r="R19" s="48"/>
      <c r="S19" s="48"/>
      <c r="T19" s="49">
        <f t="shared" ref="T19:T24" si="40">+R19-S19</f>
        <v>0</v>
      </c>
      <c r="U19" s="48"/>
      <c r="V19" s="48"/>
      <c r="W19" s="49">
        <f t="shared" ref="W19:W24" si="41">+U19-V19</f>
        <v>0</v>
      </c>
      <c r="X19" s="48"/>
      <c r="Y19" s="48"/>
      <c r="Z19" s="49">
        <f t="shared" ref="Z19:Z24" si="42">+X19-Y19</f>
        <v>0</v>
      </c>
      <c r="AA19" s="48"/>
      <c r="AB19" s="48"/>
      <c r="AC19" s="49">
        <f t="shared" ref="AC19:AC24" si="43">+AA19-AB19</f>
        <v>0</v>
      </c>
      <c r="AD19" s="48"/>
      <c r="AE19" s="48"/>
      <c r="AF19" s="49">
        <f t="shared" ref="AF19:AF24" si="44">+AD19-AE19</f>
        <v>0</v>
      </c>
      <c r="AG19" s="48"/>
      <c r="AH19" s="48"/>
      <c r="AI19" s="49">
        <f t="shared" ref="AI19:AI24" si="45">+AG19-AH19</f>
        <v>0</v>
      </c>
      <c r="AJ19" s="48"/>
      <c r="AK19" s="48"/>
      <c r="AL19" s="49">
        <f t="shared" ref="AL19:AL24" si="46">+AJ19-AK19</f>
        <v>0</v>
      </c>
      <c r="AN19" s="83">
        <f t="shared" ref="AN19:AN24" si="47">+SUMIFS($C19:$AL19,$C$2:$AL$2,AN$2)</f>
        <v>1000</v>
      </c>
      <c r="AO19" s="69">
        <f>+(AN19)/$AN$7</f>
        <v>0.05</v>
      </c>
      <c r="AP19" s="70">
        <f>+AN19/$AQ$7</f>
        <v>12.6</v>
      </c>
      <c r="AQ19" s="42"/>
      <c r="AS19" s="83">
        <f t="shared" ref="AS19:AS24" si="48">+SUMIFS($C19:$AL19,$C$2:$AL$2,AS$2)</f>
        <v>1000</v>
      </c>
      <c r="AT19" s="100">
        <f>+(AS19)/$AN$7</f>
        <v>0.05</v>
      </c>
      <c r="AU19" s="70">
        <f>+AS19/$AV$7</f>
        <v>1</v>
      </c>
      <c r="AV19" s="42"/>
    </row>
    <row r="20" spans="2:48" x14ac:dyDescent="0.3">
      <c r="B20" s="28" t="s">
        <v>46</v>
      </c>
      <c r="C20" s="48">
        <v>2000</v>
      </c>
      <c r="D20" s="48">
        <v>2000</v>
      </c>
      <c r="E20" s="49">
        <f t="shared" si="35"/>
        <v>0</v>
      </c>
      <c r="F20" s="48"/>
      <c r="G20" s="48"/>
      <c r="H20" s="49">
        <f t="shared" si="36"/>
        <v>0</v>
      </c>
      <c r="I20" s="48"/>
      <c r="J20" s="48"/>
      <c r="K20" s="49">
        <f t="shared" si="37"/>
        <v>0</v>
      </c>
      <c r="L20" s="48"/>
      <c r="M20" s="48"/>
      <c r="N20" s="49">
        <f t="shared" si="38"/>
        <v>0</v>
      </c>
      <c r="O20" s="48"/>
      <c r="P20" s="48"/>
      <c r="Q20" s="49">
        <f t="shared" si="39"/>
        <v>0</v>
      </c>
      <c r="R20" s="48"/>
      <c r="S20" s="48"/>
      <c r="T20" s="49">
        <f t="shared" si="40"/>
        <v>0</v>
      </c>
      <c r="U20" s="48"/>
      <c r="V20" s="48"/>
      <c r="W20" s="49">
        <f t="shared" si="41"/>
        <v>0</v>
      </c>
      <c r="X20" s="48"/>
      <c r="Y20" s="48"/>
      <c r="Z20" s="49">
        <f t="shared" si="42"/>
        <v>0</v>
      </c>
      <c r="AA20" s="48"/>
      <c r="AB20" s="48"/>
      <c r="AC20" s="49">
        <f t="shared" si="43"/>
        <v>0</v>
      </c>
      <c r="AD20" s="48"/>
      <c r="AE20" s="48"/>
      <c r="AF20" s="49">
        <f t="shared" si="44"/>
        <v>0</v>
      </c>
      <c r="AG20" s="48"/>
      <c r="AH20" s="48"/>
      <c r="AI20" s="49">
        <f t="shared" si="45"/>
        <v>0</v>
      </c>
      <c r="AJ20" s="48"/>
      <c r="AK20" s="48"/>
      <c r="AL20" s="49">
        <f t="shared" si="46"/>
        <v>0</v>
      </c>
      <c r="AN20" s="83">
        <f t="shared" si="47"/>
        <v>2000</v>
      </c>
      <c r="AO20" s="69">
        <f t="shared" ref="AO20:AO23" si="49">+(AN20)/$AN$7</f>
        <v>0.1</v>
      </c>
      <c r="AP20" s="70">
        <f t="shared" ref="AP20:AP90" si="50">+AN20/$AQ$7</f>
        <v>25.2</v>
      </c>
      <c r="AQ20" s="42"/>
      <c r="AS20" s="83">
        <f t="shared" si="48"/>
        <v>2000</v>
      </c>
      <c r="AT20" s="100">
        <f t="shared" ref="AT20:AT23" si="51">+(AS20)/$AN$7</f>
        <v>0.1</v>
      </c>
      <c r="AU20" s="70">
        <f>+AS20/$AV$7</f>
        <v>2</v>
      </c>
      <c r="AV20" s="42"/>
    </row>
    <row r="21" spans="2:48" x14ac:dyDescent="0.3">
      <c r="B21" s="28" t="s">
        <v>20</v>
      </c>
      <c r="C21" s="48">
        <v>500</v>
      </c>
      <c r="D21" s="48">
        <v>500</v>
      </c>
      <c r="E21" s="49">
        <f t="shared" si="35"/>
        <v>0</v>
      </c>
      <c r="F21" s="48"/>
      <c r="G21" s="48"/>
      <c r="H21" s="49">
        <f t="shared" si="36"/>
        <v>0</v>
      </c>
      <c r="I21" s="48"/>
      <c r="J21" s="48"/>
      <c r="K21" s="49">
        <f t="shared" si="37"/>
        <v>0</v>
      </c>
      <c r="L21" s="48"/>
      <c r="M21" s="48"/>
      <c r="N21" s="49">
        <f t="shared" si="38"/>
        <v>0</v>
      </c>
      <c r="O21" s="48"/>
      <c r="P21" s="48"/>
      <c r="Q21" s="49">
        <f t="shared" si="39"/>
        <v>0</v>
      </c>
      <c r="R21" s="48"/>
      <c r="S21" s="48"/>
      <c r="T21" s="49">
        <f t="shared" si="40"/>
        <v>0</v>
      </c>
      <c r="U21" s="48"/>
      <c r="V21" s="48"/>
      <c r="W21" s="49">
        <f t="shared" si="41"/>
        <v>0</v>
      </c>
      <c r="X21" s="48"/>
      <c r="Y21" s="48"/>
      <c r="Z21" s="49">
        <f t="shared" si="42"/>
        <v>0</v>
      </c>
      <c r="AA21" s="48"/>
      <c r="AB21" s="48"/>
      <c r="AC21" s="49">
        <f t="shared" si="43"/>
        <v>0</v>
      </c>
      <c r="AD21" s="48"/>
      <c r="AE21" s="48"/>
      <c r="AF21" s="49">
        <f t="shared" si="44"/>
        <v>0</v>
      </c>
      <c r="AG21" s="48"/>
      <c r="AH21" s="48"/>
      <c r="AI21" s="49">
        <f t="shared" si="45"/>
        <v>0</v>
      </c>
      <c r="AJ21" s="48"/>
      <c r="AK21" s="48"/>
      <c r="AL21" s="49">
        <f t="shared" si="46"/>
        <v>0</v>
      </c>
      <c r="AN21" s="83">
        <f t="shared" si="47"/>
        <v>500</v>
      </c>
      <c r="AO21" s="69">
        <f t="shared" si="49"/>
        <v>2.5000000000000001E-2</v>
      </c>
      <c r="AP21" s="70">
        <f t="shared" si="50"/>
        <v>6.3</v>
      </c>
      <c r="AQ21" s="42"/>
      <c r="AS21" s="83">
        <f t="shared" si="48"/>
        <v>500</v>
      </c>
      <c r="AT21" s="100">
        <f t="shared" si="51"/>
        <v>2.5000000000000001E-2</v>
      </c>
      <c r="AU21" s="70">
        <f t="shared" si="34"/>
        <v>0.5</v>
      </c>
      <c r="AV21" s="42"/>
    </row>
    <row r="22" spans="2:48" x14ac:dyDescent="0.3">
      <c r="B22" s="28"/>
      <c r="C22" s="48"/>
      <c r="D22" s="48"/>
      <c r="E22" s="49">
        <f t="shared" si="35"/>
        <v>0</v>
      </c>
      <c r="F22" s="48"/>
      <c r="G22" s="48"/>
      <c r="H22" s="49">
        <f t="shared" si="36"/>
        <v>0</v>
      </c>
      <c r="I22" s="48"/>
      <c r="J22" s="48"/>
      <c r="K22" s="49">
        <f t="shared" si="37"/>
        <v>0</v>
      </c>
      <c r="L22" s="48"/>
      <c r="M22" s="48"/>
      <c r="N22" s="49">
        <f t="shared" si="38"/>
        <v>0</v>
      </c>
      <c r="O22" s="48"/>
      <c r="P22" s="48"/>
      <c r="Q22" s="49">
        <f t="shared" si="39"/>
        <v>0</v>
      </c>
      <c r="R22" s="48"/>
      <c r="S22" s="48"/>
      <c r="T22" s="49">
        <f t="shared" si="40"/>
        <v>0</v>
      </c>
      <c r="U22" s="48"/>
      <c r="V22" s="48"/>
      <c r="W22" s="49">
        <f t="shared" si="41"/>
        <v>0</v>
      </c>
      <c r="X22" s="48"/>
      <c r="Y22" s="48"/>
      <c r="Z22" s="49">
        <f t="shared" si="42"/>
        <v>0</v>
      </c>
      <c r="AA22" s="48"/>
      <c r="AB22" s="48"/>
      <c r="AC22" s="49">
        <f t="shared" si="43"/>
        <v>0</v>
      </c>
      <c r="AD22" s="48"/>
      <c r="AE22" s="48"/>
      <c r="AF22" s="49">
        <f t="shared" si="44"/>
        <v>0</v>
      </c>
      <c r="AG22" s="48"/>
      <c r="AH22" s="48"/>
      <c r="AI22" s="49">
        <f t="shared" si="45"/>
        <v>0</v>
      </c>
      <c r="AJ22" s="48"/>
      <c r="AK22" s="48"/>
      <c r="AL22" s="49">
        <f t="shared" si="46"/>
        <v>0</v>
      </c>
      <c r="AN22" s="83">
        <f t="shared" si="47"/>
        <v>0</v>
      </c>
      <c r="AO22" s="69">
        <f t="shared" si="49"/>
        <v>0</v>
      </c>
      <c r="AP22" s="70">
        <f t="shared" si="50"/>
        <v>0</v>
      </c>
      <c r="AQ22" s="42"/>
      <c r="AS22" s="83">
        <f t="shared" si="48"/>
        <v>0</v>
      </c>
      <c r="AT22" s="100">
        <f t="shared" si="51"/>
        <v>0</v>
      </c>
      <c r="AU22" s="70">
        <f t="shared" si="34"/>
        <v>0</v>
      </c>
      <c r="AV22" s="42"/>
    </row>
    <row r="23" spans="2:48" x14ac:dyDescent="0.3">
      <c r="B23" s="28"/>
      <c r="C23" s="48"/>
      <c r="D23" s="48"/>
      <c r="E23" s="49">
        <f t="shared" si="35"/>
        <v>0</v>
      </c>
      <c r="F23" s="48"/>
      <c r="G23" s="48"/>
      <c r="H23" s="49">
        <f t="shared" si="36"/>
        <v>0</v>
      </c>
      <c r="I23" s="48"/>
      <c r="J23" s="48"/>
      <c r="K23" s="49">
        <f t="shared" si="37"/>
        <v>0</v>
      </c>
      <c r="L23" s="48"/>
      <c r="M23" s="48"/>
      <c r="N23" s="49">
        <f t="shared" si="38"/>
        <v>0</v>
      </c>
      <c r="O23" s="48"/>
      <c r="P23" s="48"/>
      <c r="Q23" s="49">
        <f t="shared" si="39"/>
        <v>0</v>
      </c>
      <c r="R23" s="48"/>
      <c r="S23" s="48"/>
      <c r="T23" s="49">
        <f t="shared" si="40"/>
        <v>0</v>
      </c>
      <c r="U23" s="48"/>
      <c r="V23" s="48"/>
      <c r="W23" s="49">
        <f t="shared" si="41"/>
        <v>0</v>
      </c>
      <c r="X23" s="48"/>
      <c r="Y23" s="48"/>
      <c r="Z23" s="49">
        <f t="shared" si="42"/>
        <v>0</v>
      </c>
      <c r="AA23" s="48"/>
      <c r="AB23" s="48"/>
      <c r="AC23" s="49">
        <f t="shared" si="43"/>
        <v>0</v>
      </c>
      <c r="AD23" s="48"/>
      <c r="AE23" s="48"/>
      <c r="AF23" s="49">
        <f t="shared" si="44"/>
        <v>0</v>
      </c>
      <c r="AG23" s="48"/>
      <c r="AH23" s="48"/>
      <c r="AI23" s="49">
        <f t="shared" si="45"/>
        <v>0</v>
      </c>
      <c r="AJ23" s="48"/>
      <c r="AK23" s="48"/>
      <c r="AL23" s="49">
        <f t="shared" si="46"/>
        <v>0</v>
      </c>
      <c r="AN23" s="83">
        <f t="shared" si="47"/>
        <v>0</v>
      </c>
      <c r="AO23" s="69">
        <f t="shared" si="49"/>
        <v>0</v>
      </c>
      <c r="AP23" s="70">
        <f t="shared" si="50"/>
        <v>0</v>
      </c>
      <c r="AQ23" s="42"/>
      <c r="AS23" s="83">
        <f t="shared" si="48"/>
        <v>0</v>
      </c>
      <c r="AT23" s="100">
        <f t="shared" si="51"/>
        <v>0</v>
      </c>
      <c r="AU23" s="70">
        <f t="shared" si="34"/>
        <v>0</v>
      </c>
      <c r="AV23" s="42"/>
    </row>
    <row r="24" spans="2:48" x14ac:dyDescent="0.3">
      <c r="B24" s="28"/>
      <c r="C24" s="48"/>
      <c r="D24" s="48"/>
      <c r="E24" s="49">
        <f t="shared" si="35"/>
        <v>0</v>
      </c>
      <c r="F24" s="48"/>
      <c r="G24" s="48"/>
      <c r="H24" s="49">
        <f t="shared" si="36"/>
        <v>0</v>
      </c>
      <c r="I24" s="48"/>
      <c r="J24" s="48"/>
      <c r="K24" s="49">
        <f t="shared" si="37"/>
        <v>0</v>
      </c>
      <c r="L24" s="48"/>
      <c r="M24" s="48"/>
      <c r="N24" s="49">
        <f t="shared" si="38"/>
        <v>0</v>
      </c>
      <c r="O24" s="48"/>
      <c r="P24" s="48"/>
      <c r="Q24" s="49">
        <f t="shared" si="39"/>
        <v>0</v>
      </c>
      <c r="R24" s="48"/>
      <c r="S24" s="48"/>
      <c r="T24" s="49">
        <f t="shared" si="40"/>
        <v>0</v>
      </c>
      <c r="U24" s="48"/>
      <c r="V24" s="48"/>
      <c r="W24" s="49">
        <f t="shared" si="41"/>
        <v>0</v>
      </c>
      <c r="X24" s="48"/>
      <c r="Y24" s="48"/>
      <c r="Z24" s="49">
        <f t="shared" si="42"/>
        <v>0</v>
      </c>
      <c r="AA24" s="48"/>
      <c r="AB24" s="48"/>
      <c r="AC24" s="49">
        <f t="shared" si="43"/>
        <v>0</v>
      </c>
      <c r="AD24" s="48"/>
      <c r="AE24" s="48"/>
      <c r="AF24" s="49">
        <f t="shared" si="44"/>
        <v>0</v>
      </c>
      <c r="AG24" s="48"/>
      <c r="AH24" s="48"/>
      <c r="AI24" s="49">
        <f t="shared" si="45"/>
        <v>0</v>
      </c>
      <c r="AJ24" s="48"/>
      <c r="AK24" s="48"/>
      <c r="AL24" s="49">
        <f t="shared" si="46"/>
        <v>0</v>
      </c>
      <c r="AN24" s="83">
        <f t="shared" si="47"/>
        <v>0</v>
      </c>
      <c r="AP24" s="70">
        <f t="shared" si="50"/>
        <v>0</v>
      </c>
      <c r="AQ24" s="42"/>
      <c r="AS24" s="83">
        <f t="shared" si="48"/>
        <v>0</v>
      </c>
      <c r="AT24" s="105"/>
      <c r="AU24" s="70">
        <f t="shared" si="34"/>
        <v>0</v>
      </c>
      <c r="AV24" s="42"/>
    </row>
    <row r="25" spans="2:48" x14ac:dyDescent="0.3">
      <c r="C25" s="41"/>
      <c r="D25" s="41"/>
      <c r="E25" s="45"/>
      <c r="F25" s="41"/>
      <c r="G25" s="41"/>
      <c r="H25" s="45"/>
      <c r="I25" s="41"/>
      <c r="J25" s="41"/>
      <c r="K25" s="45"/>
      <c r="L25" s="41"/>
      <c r="M25" s="41"/>
      <c r="N25" s="45"/>
      <c r="O25" s="41"/>
      <c r="P25" s="41"/>
      <c r="Q25" s="45"/>
      <c r="R25" s="41"/>
      <c r="S25" s="41"/>
      <c r="T25" s="45"/>
      <c r="U25" s="41"/>
      <c r="V25" s="41"/>
      <c r="W25" s="45"/>
      <c r="X25" s="41"/>
      <c r="Y25" s="41"/>
      <c r="Z25" s="45"/>
      <c r="AA25" s="41"/>
      <c r="AB25" s="41"/>
      <c r="AC25" s="45"/>
      <c r="AD25" s="41"/>
      <c r="AE25" s="41"/>
      <c r="AF25" s="45"/>
      <c r="AG25" s="41"/>
      <c r="AH25" s="41"/>
      <c r="AI25" s="45"/>
      <c r="AJ25" s="41"/>
      <c r="AK25" s="41"/>
      <c r="AL25" s="45"/>
      <c r="AN25" s="81"/>
      <c r="AP25" s="64"/>
      <c r="AQ25" s="42"/>
      <c r="AS25" s="81"/>
      <c r="AT25" s="105"/>
      <c r="AU25" s="64"/>
      <c r="AV25" s="42"/>
    </row>
    <row r="26" spans="2:48" x14ac:dyDescent="0.3">
      <c r="B26" s="35" t="s">
        <v>1</v>
      </c>
      <c r="C26" s="50">
        <f t="shared" ref="C26:AL26" si="52">C28+C35+C46+C53+C59+C74+C82+C90+C67</f>
        <v>14800</v>
      </c>
      <c r="D26" s="84">
        <f>D28+D35+D46+D53+D59+D74+D82+D90+D67</f>
        <v>12400</v>
      </c>
      <c r="E26" s="51">
        <f t="shared" si="52"/>
        <v>2400</v>
      </c>
      <c r="F26" s="50">
        <f t="shared" si="52"/>
        <v>0</v>
      </c>
      <c r="G26" s="50">
        <f t="shared" si="52"/>
        <v>0</v>
      </c>
      <c r="H26" s="51">
        <f t="shared" si="52"/>
        <v>0</v>
      </c>
      <c r="I26" s="50">
        <f t="shared" si="52"/>
        <v>0</v>
      </c>
      <c r="J26" s="50">
        <f t="shared" si="52"/>
        <v>0</v>
      </c>
      <c r="K26" s="51">
        <f t="shared" si="52"/>
        <v>0</v>
      </c>
      <c r="L26" s="50">
        <f t="shared" si="52"/>
        <v>0</v>
      </c>
      <c r="M26" s="50">
        <f t="shared" si="52"/>
        <v>0</v>
      </c>
      <c r="N26" s="51">
        <f t="shared" si="52"/>
        <v>0</v>
      </c>
      <c r="O26" s="50">
        <f t="shared" si="52"/>
        <v>0</v>
      </c>
      <c r="P26" s="50">
        <f t="shared" si="52"/>
        <v>0</v>
      </c>
      <c r="Q26" s="51">
        <f t="shared" si="52"/>
        <v>0</v>
      </c>
      <c r="R26" s="50">
        <f t="shared" si="52"/>
        <v>0</v>
      </c>
      <c r="S26" s="50">
        <f t="shared" si="52"/>
        <v>0</v>
      </c>
      <c r="T26" s="51">
        <f t="shared" si="52"/>
        <v>0</v>
      </c>
      <c r="U26" s="50">
        <f t="shared" si="52"/>
        <v>0</v>
      </c>
      <c r="V26" s="50">
        <f t="shared" si="52"/>
        <v>0</v>
      </c>
      <c r="W26" s="51">
        <f t="shared" si="52"/>
        <v>0</v>
      </c>
      <c r="X26" s="50">
        <f t="shared" si="52"/>
        <v>0</v>
      </c>
      <c r="Y26" s="50">
        <f t="shared" si="52"/>
        <v>0</v>
      </c>
      <c r="Z26" s="51">
        <f t="shared" si="52"/>
        <v>0</v>
      </c>
      <c r="AA26" s="50">
        <f t="shared" si="52"/>
        <v>0</v>
      </c>
      <c r="AB26" s="50">
        <f t="shared" si="52"/>
        <v>0</v>
      </c>
      <c r="AC26" s="51">
        <f t="shared" si="52"/>
        <v>0</v>
      </c>
      <c r="AD26" s="50">
        <f t="shared" si="52"/>
        <v>0</v>
      </c>
      <c r="AE26" s="50">
        <f t="shared" si="52"/>
        <v>0</v>
      </c>
      <c r="AF26" s="51">
        <f t="shared" si="52"/>
        <v>0</v>
      </c>
      <c r="AG26" s="50">
        <f t="shared" si="52"/>
        <v>0</v>
      </c>
      <c r="AH26" s="50">
        <f t="shared" si="52"/>
        <v>0</v>
      </c>
      <c r="AI26" s="51">
        <f t="shared" si="52"/>
        <v>0</v>
      </c>
      <c r="AJ26" s="50">
        <f t="shared" si="52"/>
        <v>0</v>
      </c>
      <c r="AK26" s="50">
        <f t="shared" si="52"/>
        <v>0</v>
      </c>
      <c r="AL26" s="51">
        <f t="shared" si="52"/>
        <v>0</v>
      </c>
      <c r="AM26" s="5"/>
      <c r="AN26" s="84">
        <f>AN28+AN35+AN46+AN53+AN59+AN74+AN82+AN90+AN67</f>
        <v>14800</v>
      </c>
      <c r="AO26" s="67">
        <f>+AN26/$AN$7</f>
        <v>0.74</v>
      </c>
      <c r="AP26" s="71">
        <f t="shared" si="50"/>
        <v>186.48</v>
      </c>
      <c r="AQ26" s="42"/>
      <c r="AR26" s="5"/>
      <c r="AS26" s="84">
        <f>AS28+AS35+AS46+AS53+AS59+AS74+AS82+AS90+AS67</f>
        <v>12400</v>
      </c>
      <c r="AT26" s="98">
        <f>+AS26/$AN$7</f>
        <v>0.62</v>
      </c>
      <c r="AU26" s="71">
        <f>+AS26/$AV$7</f>
        <v>12.4</v>
      </c>
      <c r="AV26" s="42"/>
    </row>
    <row r="27" spans="2:48" x14ac:dyDescent="0.3">
      <c r="B27" s="29"/>
      <c r="C27" s="52"/>
      <c r="D27" s="52"/>
      <c r="E27" s="53"/>
      <c r="F27" s="52"/>
      <c r="G27" s="52"/>
      <c r="H27" s="53"/>
      <c r="I27" s="52"/>
      <c r="J27" s="52"/>
      <c r="K27" s="53"/>
      <c r="L27" s="52"/>
      <c r="M27" s="52"/>
      <c r="N27" s="53"/>
      <c r="O27" s="52"/>
      <c r="P27" s="52"/>
      <c r="Q27" s="53"/>
      <c r="R27" s="52"/>
      <c r="S27" s="52"/>
      <c r="T27" s="53"/>
      <c r="U27" s="52"/>
      <c r="V27" s="52"/>
      <c r="W27" s="53"/>
      <c r="X27" s="52"/>
      <c r="Y27" s="52"/>
      <c r="Z27" s="53"/>
      <c r="AA27" s="52"/>
      <c r="AB27" s="52"/>
      <c r="AC27" s="53"/>
      <c r="AD27" s="52"/>
      <c r="AE27" s="52"/>
      <c r="AF27" s="53"/>
      <c r="AG27" s="52"/>
      <c r="AH27" s="52"/>
      <c r="AI27" s="53"/>
      <c r="AJ27" s="52"/>
      <c r="AK27" s="52"/>
      <c r="AL27" s="53"/>
      <c r="AM27" s="5"/>
      <c r="AN27" s="85"/>
      <c r="AO27" s="5"/>
      <c r="AP27" s="72">
        <f t="shared" si="50"/>
        <v>0</v>
      </c>
      <c r="AQ27" s="42"/>
      <c r="AR27" s="5"/>
      <c r="AS27" s="85"/>
      <c r="AT27" s="106"/>
      <c r="AU27" s="72">
        <f>+AS27/$AV$7</f>
        <v>0</v>
      </c>
      <c r="AV27" s="42"/>
    </row>
    <row r="28" spans="2:48" x14ac:dyDescent="0.3">
      <c r="B28" s="30" t="s">
        <v>49</v>
      </c>
      <c r="C28" s="54">
        <f t="shared" ref="C28" si="53">SUM(C29:C34)</f>
        <v>3100</v>
      </c>
      <c r="D28" s="54">
        <f t="shared" ref="D28:AL28" si="54">SUM(D29:D34)</f>
        <v>3100</v>
      </c>
      <c r="E28" s="51">
        <f t="shared" si="54"/>
        <v>0</v>
      </c>
      <c r="F28" s="54">
        <f t="shared" si="54"/>
        <v>0</v>
      </c>
      <c r="G28" s="54">
        <f t="shared" si="54"/>
        <v>0</v>
      </c>
      <c r="H28" s="51">
        <f t="shared" si="54"/>
        <v>0</v>
      </c>
      <c r="I28" s="54">
        <f t="shared" si="54"/>
        <v>0</v>
      </c>
      <c r="J28" s="54">
        <f t="shared" si="54"/>
        <v>0</v>
      </c>
      <c r="K28" s="51">
        <f t="shared" si="54"/>
        <v>0</v>
      </c>
      <c r="L28" s="54">
        <f t="shared" si="54"/>
        <v>0</v>
      </c>
      <c r="M28" s="54">
        <f t="shared" si="54"/>
        <v>0</v>
      </c>
      <c r="N28" s="51">
        <f t="shared" si="54"/>
        <v>0</v>
      </c>
      <c r="O28" s="54">
        <f t="shared" si="54"/>
        <v>0</v>
      </c>
      <c r="P28" s="54">
        <f t="shared" si="54"/>
        <v>0</v>
      </c>
      <c r="Q28" s="51">
        <f t="shared" si="54"/>
        <v>0</v>
      </c>
      <c r="R28" s="54">
        <f t="shared" si="54"/>
        <v>0</v>
      </c>
      <c r="S28" s="54">
        <f t="shared" si="54"/>
        <v>0</v>
      </c>
      <c r="T28" s="51">
        <f t="shared" si="54"/>
        <v>0</v>
      </c>
      <c r="U28" s="54">
        <f t="shared" si="54"/>
        <v>0</v>
      </c>
      <c r="V28" s="54">
        <f t="shared" si="54"/>
        <v>0</v>
      </c>
      <c r="W28" s="51">
        <f t="shared" si="54"/>
        <v>0</v>
      </c>
      <c r="X28" s="54">
        <f t="shared" si="54"/>
        <v>0</v>
      </c>
      <c r="Y28" s="54">
        <f t="shared" si="54"/>
        <v>0</v>
      </c>
      <c r="Z28" s="51">
        <f t="shared" si="54"/>
        <v>0</v>
      </c>
      <c r="AA28" s="54">
        <f t="shared" si="54"/>
        <v>0</v>
      </c>
      <c r="AB28" s="54">
        <f t="shared" si="54"/>
        <v>0</v>
      </c>
      <c r="AC28" s="51">
        <f t="shared" si="54"/>
        <v>0</v>
      </c>
      <c r="AD28" s="54">
        <f t="shared" si="54"/>
        <v>0</v>
      </c>
      <c r="AE28" s="54">
        <f t="shared" si="54"/>
        <v>0</v>
      </c>
      <c r="AF28" s="51">
        <f t="shared" si="54"/>
        <v>0</v>
      </c>
      <c r="AG28" s="54">
        <f t="shared" si="54"/>
        <v>0</v>
      </c>
      <c r="AH28" s="54">
        <f t="shared" si="54"/>
        <v>0</v>
      </c>
      <c r="AI28" s="51">
        <f t="shared" si="54"/>
        <v>0</v>
      </c>
      <c r="AJ28" s="54">
        <f t="shared" si="54"/>
        <v>0</v>
      </c>
      <c r="AK28" s="54">
        <f t="shared" si="54"/>
        <v>0</v>
      </c>
      <c r="AL28" s="51">
        <f t="shared" si="54"/>
        <v>0</v>
      </c>
      <c r="AM28" s="5"/>
      <c r="AN28" s="86">
        <f t="shared" ref="AN28" si="55">SUM(AN29:AN34)</f>
        <v>3100</v>
      </c>
      <c r="AO28" s="67">
        <f>+AN28/$AN$7</f>
        <v>0.155</v>
      </c>
      <c r="AP28" s="73">
        <f t="shared" si="50"/>
        <v>39.06</v>
      </c>
      <c r="AQ28" s="42"/>
      <c r="AR28" s="5"/>
      <c r="AS28" s="86">
        <f t="shared" ref="AS28" si="56">SUM(AS29:AS34)</f>
        <v>3100</v>
      </c>
      <c r="AT28" s="98">
        <f>+AS28/$AN$7</f>
        <v>0.155</v>
      </c>
      <c r="AU28" s="73">
        <f>+AS28/$AV$7</f>
        <v>3.1</v>
      </c>
      <c r="AV28" s="42"/>
    </row>
    <row r="29" spans="2:48" x14ac:dyDescent="0.3">
      <c r="B29" s="31" t="s">
        <v>50</v>
      </c>
      <c r="C29" s="55">
        <v>600</v>
      </c>
      <c r="D29" s="55">
        <v>600</v>
      </c>
      <c r="E29" s="49">
        <f t="shared" ref="E29:E33" si="57">+C29-D29</f>
        <v>0</v>
      </c>
      <c r="F29" s="55"/>
      <c r="G29" s="55"/>
      <c r="H29" s="49">
        <f t="shared" ref="H29:H33" si="58">+F29-G29</f>
        <v>0</v>
      </c>
      <c r="I29" s="55"/>
      <c r="J29" s="55"/>
      <c r="K29" s="49">
        <f t="shared" ref="K29:K33" si="59">+I29-J29</f>
        <v>0</v>
      </c>
      <c r="L29" s="55"/>
      <c r="M29" s="55"/>
      <c r="N29" s="49">
        <f t="shared" ref="N29:N33" si="60">+L29-M29</f>
        <v>0</v>
      </c>
      <c r="O29" s="55"/>
      <c r="P29" s="55"/>
      <c r="Q29" s="49">
        <f t="shared" ref="Q29:Q33" si="61">+O29-P29</f>
        <v>0</v>
      </c>
      <c r="R29" s="55"/>
      <c r="S29" s="55"/>
      <c r="T29" s="49">
        <f t="shared" ref="T29:T33" si="62">+R29-S29</f>
        <v>0</v>
      </c>
      <c r="U29" s="55"/>
      <c r="V29" s="55"/>
      <c r="W29" s="49">
        <f t="shared" ref="W29:W33" si="63">+U29-V29</f>
        <v>0</v>
      </c>
      <c r="X29" s="55"/>
      <c r="Y29" s="55"/>
      <c r="Z29" s="49">
        <f t="shared" ref="Z29:Z33" si="64">+X29-Y29</f>
        <v>0</v>
      </c>
      <c r="AA29" s="55"/>
      <c r="AB29" s="55"/>
      <c r="AC29" s="49">
        <f t="shared" ref="AC29:AC33" si="65">+AA29-AB29</f>
        <v>0</v>
      </c>
      <c r="AD29" s="55"/>
      <c r="AE29" s="55"/>
      <c r="AF29" s="49">
        <f t="shared" ref="AF29:AF33" si="66">+AD29-AE29</f>
        <v>0</v>
      </c>
      <c r="AG29" s="55"/>
      <c r="AH29" s="55"/>
      <c r="AI29" s="49">
        <f t="shared" ref="AI29:AI33" si="67">+AG29-AH29</f>
        <v>0</v>
      </c>
      <c r="AJ29" s="55"/>
      <c r="AK29" s="55"/>
      <c r="AL29" s="49">
        <f t="shared" ref="AL29:AL33" si="68">+AJ29-AK29</f>
        <v>0</v>
      </c>
      <c r="AM29" s="5"/>
      <c r="AN29" s="87">
        <f t="shared" ref="AN29:AN33" si="69">+SUMIFS($C29:$AL29,$C$2:$AL$2,AN$2)</f>
        <v>600</v>
      </c>
      <c r="AO29" s="5"/>
      <c r="AP29" s="74">
        <f t="shared" si="50"/>
        <v>7.56</v>
      </c>
      <c r="AQ29" s="42"/>
      <c r="AR29" s="5"/>
      <c r="AS29" s="87">
        <f t="shared" ref="AS29:AS33" si="70">+SUMIFS($C29:$AL29,$C$2:$AL$2,AS$2)</f>
        <v>600</v>
      </c>
      <c r="AT29" s="106"/>
      <c r="AU29" s="74">
        <f>+AS29/$AV$7</f>
        <v>0.6</v>
      </c>
      <c r="AV29" s="42"/>
    </row>
    <row r="30" spans="2:48" x14ac:dyDescent="0.3">
      <c r="B30" s="31" t="s">
        <v>51</v>
      </c>
      <c r="C30" s="55">
        <v>2000</v>
      </c>
      <c r="D30" s="55">
        <v>2000</v>
      </c>
      <c r="E30" s="49">
        <f t="shared" si="57"/>
        <v>0</v>
      </c>
      <c r="F30" s="55"/>
      <c r="G30" s="55"/>
      <c r="H30" s="49">
        <f t="shared" si="58"/>
        <v>0</v>
      </c>
      <c r="I30" s="55"/>
      <c r="J30" s="55"/>
      <c r="K30" s="49">
        <f t="shared" si="59"/>
        <v>0</v>
      </c>
      <c r="L30" s="55"/>
      <c r="M30" s="55"/>
      <c r="N30" s="49">
        <f t="shared" si="60"/>
        <v>0</v>
      </c>
      <c r="O30" s="55"/>
      <c r="P30" s="55"/>
      <c r="Q30" s="49">
        <f t="shared" si="61"/>
        <v>0</v>
      </c>
      <c r="R30" s="55"/>
      <c r="S30" s="55"/>
      <c r="T30" s="49">
        <f t="shared" si="62"/>
        <v>0</v>
      </c>
      <c r="U30" s="55"/>
      <c r="V30" s="55"/>
      <c r="W30" s="49">
        <f t="shared" si="63"/>
        <v>0</v>
      </c>
      <c r="X30" s="55"/>
      <c r="Y30" s="55"/>
      <c r="Z30" s="49">
        <f t="shared" si="64"/>
        <v>0</v>
      </c>
      <c r="AA30" s="55"/>
      <c r="AB30" s="55"/>
      <c r="AC30" s="49">
        <f t="shared" si="65"/>
        <v>0</v>
      </c>
      <c r="AD30" s="55"/>
      <c r="AE30" s="55"/>
      <c r="AF30" s="49">
        <f t="shared" si="66"/>
        <v>0</v>
      </c>
      <c r="AG30" s="55"/>
      <c r="AH30" s="55"/>
      <c r="AI30" s="49">
        <f t="shared" si="67"/>
        <v>0</v>
      </c>
      <c r="AJ30" s="55"/>
      <c r="AK30" s="55"/>
      <c r="AL30" s="49">
        <f t="shared" si="68"/>
        <v>0</v>
      </c>
      <c r="AM30" s="5"/>
      <c r="AN30" s="87">
        <f t="shared" si="69"/>
        <v>2000</v>
      </c>
      <c r="AO30" s="5"/>
      <c r="AP30" s="74">
        <f t="shared" si="50"/>
        <v>25.2</v>
      </c>
      <c r="AQ30" s="42"/>
      <c r="AR30" s="5"/>
      <c r="AS30" s="87">
        <f t="shared" si="70"/>
        <v>2000</v>
      </c>
      <c r="AT30" s="106"/>
      <c r="AU30" s="74">
        <f>+AS30/$AV$7</f>
        <v>2</v>
      </c>
      <c r="AV30" s="42"/>
    </row>
    <row r="31" spans="2:48" x14ac:dyDescent="0.3">
      <c r="B31" s="31" t="s">
        <v>52</v>
      </c>
      <c r="C31" s="55">
        <v>500</v>
      </c>
      <c r="D31" s="55">
        <v>500</v>
      </c>
      <c r="E31" s="49">
        <f t="shared" si="57"/>
        <v>0</v>
      </c>
      <c r="F31" s="55"/>
      <c r="G31" s="55"/>
      <c r="H31" s="49">
        <f t="shared" si="58"/>
        <v>0</v>
      </c>
      <c r="I31" s="55"/>
      <c r="J31" s="55"/>
      <c r="K31" s="49">
        <f t="shared" si="59"/>
        <v>0</v>
      </c>
      <c r="L31" s="55"/>
      <c r="M31" s="55"/>
      <c r="N31" s="49">
        <f t="shared" si="60"/>
        <v>0</v>
      </c>
      <c r="O31" s="55"/>
      <c r="P31" s="55"/>
      <c r="Q31" s="49">
        <f t="shared" si="61"/>
        <v>0</v>
      </c>
      <c r="R31" s="55"/>
      <c r="S31" s="55"/>
      <c r="T31" s="49">
        <f t="shared" si="62"/>
        <v>0</v>
      </c>
      <c r="U31" s="55"/>
      <c r="V31" s="55"/>
      <c r="W31" s="49">
        <f t="shared" si="63"/>
        <v>0</v>
      </c>
      <c r="X31" s="55"/>
      <c r="Y31" s="55"/>
      <c r="Z31" s="49">
        <f t="shared" si="64"/>
        <v>0</v>
      </c>
      <c r="AA31" s="55"/>
      <c r="AB31" s="55"/>
      <c r="AC31" s="49">
        <f t="shared" si="65"/>
        <v>0</v>
      </c>
      <c r="AD31" s="55"/>
      <c r="AE31" s="55"/>
      <c r="AF31" s="49">
        <f t="shared" si="66"/>
        <v>0</v>
      </c>
      <c r="AG31" s="55"/>
      <c r="AH31" s="55"/>
      <c r="AI31" s="49">
        <f t="shared" si="67"/>
        <v>0</v>
      </c>
      <c r="AJ31" s="55"/>
      <c r="AK31" s="55"/>
      <c r="AL31" s="49">
        <f t="shared" si="68"/>
        <v>0</v>
      </c>
      <c r="AM31" s="5"/>
      <c r="AN31" s="87">
        <f t="shared" si="69"/>
        <v>500</v>
      </c>
      <c r="AO31" s="5"/>
      <c r="AP31" s="74">
        <f t="shared" si="50"/>
        <v>6.3</v>
      </c>
      <c r="AQ31" s="42"/>
      <c r="AR31" s="5"/>
      <c r="AS31" s="87">
        <f t="shared" si="70"/>
        <v>500</v>
      </c>
      <c r="AT31" s="106"/>
      <c r="AU31" s="74">
        <f t="shared" ref="AU31:AU33" si="71">+AS31/$AV$7</f>
        <v>0.5</v>
      </c>
      <c r="AV31" s="42"/>
    </row>
    <row r="32" spans="2:48" x14ac:dyDescent="0.3">
      <c r="B32" s="31"/>
      <c r="C32" s="55"/>
      <c r="D32" s="55"/>
      <c r="E32" s="49">
        <f t="shared" si="57"/>
        <v>0</v>
      </c>
      <c r="F32" s="55"/>
      <c r="G32" s="55"/>
      <c r="H32" s="49">
        <f t="shared" si="58"/>
        <v>0</v>
      </c>
      <c r="I32" s="55"/>
      <c r="J32" s="55"/>
      <c r="K32" s="49">
        <f t="shared" si="59"/>
        <v>0</v>
      </c>
      <c r="L32" s="55"/>
      <c r="M32" s="55"/>
      <c r="N32" s="49">
        <f t="shared" si="60"/>
        <v>0</v>
      </c>
      <c r="O32" s="55"/>
      <c r="P32" s="55"/>
      <c r="Q32" s="49">
        <f t="shared" si="61"/>
        <v>0</v>
      </c>
      <c r="R32" s="55"/>
      <c r="S32" s="55"/>
      <c r="T32" s="49">
        <f t="shared" si="62"/>
        <v>0</v>
      </c>
      <c r="U32" s="55"/>
      <c r="V32" s="55"/>
      <c r="W32" s="49">
        <f t="shared" si="63"/>
        <v>0</v>
      </c>
      <c r="X32" s="55"/>
      <c r="Y32" s="55"/>
      <c r="Z32" s="49">
        <f t="shared" si="64"/>
        <v>0</v>
      </c>
      <c r="AA32" s="55"/>
      <c r="AB32" s="55"/>
      <c r="AC32" s="49">
        <f t="shared" si="65"/>
        <v>0</v>
      </c>
      <c r="AD32" s="55"/>
      <c r="AE32" s="55"/>
      <c r="AF32" s="49">
        <f t="shared" si="66"/>
        <v>0</v>
      </c>
      <c r="AG32" s="55"/>
      <c r="AH32" s="55"/>
      <c r="AI32" s="49">
        <f t="shared" si="67"/>
        <v>0</v>
      </c>
      <c r="AJ32" s="55"/>
      <c r="AK32" s="55"/>
      <c r="AL32" s="49">
        <f t="shared" si="68"/>
        <v>0</v>
      </c>
      <c r="AM32" s="5"/>
      <c r="AN32" s="87">
        <f t="shared" si="69"/>
        <v>0</v>
      </c>
      <c r="AO32" s="5"/>
      <c r="AP32" s="74">
        <f t="shared" si="50"/>
        <v>0</v>
      </c>
      <c r="AQ32" s="42"/>
      <c r="AR32" s="5"/>
      <c r="AS32" s="87">
        <f t="shared" si="70"/>
        <v>0</v>
      </c>
      <c r="AT32" s="106"/>
      <c r="AU32" s="74">
        <f t="shared" si="71"/>
        <v>0</v>
      </c>
      <c r="AV32" s="42"/>
    </row>
    <row r="33" spans="2:48" x14ac:dyDescent="0.3">
      <c r="B33" s="31"/>
      <c r="C33" s="55"/>
      <c r="D33" s="55"/>
      <c r="E33" s="49">
        <f t="shared" si="57"/>
        <v>0</v>
      </c>
      <c r="F33" s="55"/>
      <c r="G33" s="55"/>
      <c r="H33" s="49">
        <f t="shared" si="58"/>
        <v>0</v>
      </c>
      <c r="I33" s="55"/>
      <c r="J33" s="55"/>
      <c r="K33" s="49">
        <f t="shared" si="59"/>
        <v>0</v>
      </c>
      <c r="L33" s="55"/>
      <c r="M33" s="55"/>
      <c r="N33" s="49">
        <f t="shared" si="60"/>
        <v>0</v>
      </c>
      <c r="O33" s="55"/>
      <c r="P33" s="55"/>
      <c r="Q33" s="49">
        <f t="shared" si="61"/>
        <v>0</v>
      </c>
      <c r="R33" s="55"/>
      <c r="S33" s="55"/>
      <c r="T33" s="49">
        <f t="shared" si="62"/>
        <v>0</v>
      </c>
      <c r="U33" s="55"/>
      <c r="V33" s="55"/>
      <c r="W33" s="49">
        <f t="shared" si="63"/>
        <v>0</v>
      </c>
      <c r="X33" s="55"/>
      <c r="Y33" s="55"/>
      <c r="Z33" s="49">
        <f t="shared" si="64"/>
        <v>0</v>
      </c>
      <c r="AA33" s="55"/>
      <c r="AB33" s="55"/>
      <c r="AC33" s="49">
        <f t="shared" si="65"/>
        <v>0</v>
      </c>
      <c r="AD33" s="55"/>
      <c r="AE33" s="55"/>
      <c r="AF33" s="49">
        <f t="shared" si="66"/>
        <v>0</v>
      </c>
      <c r="AG33" s="55"/>
      <c r="AH33" s="55"/>
      <c r="AI33" s="49">
        <f t="shared" si="67"/>
        <v>0</v>
      </c>
      <c r="AJ33" s="55"/>
      <c r="AK33" s="55"/>
      <c r="AL33" s="49">
        <f t="shared" si="68"/>
        <v>0</v>
      </c>
      <c r="AM33" s="5"/>
      <c r="AN33" s="87">
        <f t="shared" si="69"/>
        <v>0</v>
      </c>
      <c r="AO33" s="5"/>
      <c r="AP33" s="74">
        <f t="shared" si="50"/>
        <v>0</v>
      </c>
      <c r="AQ33" s="42"/>
      <c r="AR33" s="5"/>
      <c r="AS33" s="87">
        <f t="shared" si="70"/>
        <v>0</v>
      </c>
      <c r="AT33" s="106"/>
      <c r="AU33" s="74">
        <f t="shared" si="71"/>
        <v>0</v>
      </c>
      <c r="AV33" s="42"/>
    </row>
    <row r="34" spans="2:48" x14ac:dyDescent="0.3">
      <c r="B34" s="29"/>
      <c r="C34" s="52"/>
      <c r="D34" s="52"/>
      <c r="E34" s="53"/>
      <c r="F34" s="52"/>
      <c r="G34" s="52"/>
      <c r="H34" s="53"/>
      <c r="I34" s="52"/>
      <c r="J34" s="52"/>
      <c r="K34" s="53"/>
      <c r="L34" s="52"/>
      <c r="M34" s="52"/>
      <c r="N34" s="53"/>
      <c r="O34" s="52"/>
      <c r="P34" s="52"/>
      <c r="Q34" s="53"/>
      <c r="R34" s="52"/>
      <c r="S34" s="52"/>
      <c r="T34" s="53"/>
      <c r="U34" s="52"/>
      <c r="V34" s="52"/>
      <c r="W34" s="53"/>
      <c r="X34" s="52"/>
      <c r="Y34" s="52"/>
      <c r="Z34" s="53"/>
      <c r="AA34" s="52"/>
      <c r="AB34" s="52"/>
      <c r="AC34" s="53"/>
      <c r="AD34" s="52"/>
      <c r="AE34" s="52"/>
      <c r="AF34" s="53"/>
      <c r="AG34" s="52"/>
      <c r="AH34" s="52"/>
      <c r="AI34" s="53"/>
      <c r="AJ34" s="52"/>
      <c r="AK34" s="52"/>
      <c r="AL34" s="53"/>
      <c r="AM34" s="5"/>
      <c r="AN34" s="85"/>
      <c r="AO34" s="5"/>
      <c r="AP34" s="72">
        <f t="shared" si="50"/>
        <v>0</v>
      </c>
      <c r="AQ34" s="42"/>
      <c r="AR34" s="5"/>
      <c r="AS34" s="85"/>
      <c r="AT34" s="106"/>
      <c r="AU34" s="72">
        <f t="shared" ref="AU34:AU44" si="72">+AS34/$AV$7</f>
        <v>0</v>
      </c>
      <c r="AV34" s="42"/>
    </row>
    <row r="35" spans="2:48" x14ac:dyDescent="0.3">
      <c r="B35" s="30" t="s">
        <v>14</v>
      </c>
      <c r="C35" s="54">
        <f>SUM(C36:C45)</f>
        <v>4800</v>
      </c>
      <c r="D35" s="54">
        <f t="shared" ref="D35:AL35" si="73">SUM(D36:D45)</f>
        <v>4800</v>
      </c>
      <c r="E35" s="56">
        <f t="shared" si="73"/>
        <v>0</v>
      </c>
      <c r="F35" s="54">
        <f t="shared" si="73"/>
        <v>0</v>
      </c>
      <c r="G35" s="54">
        <f t="shared" si="73"/>
        <v>0</v>
      </c>
      <c r="H35" s="56">
        <f t="shared" si="73"/>
        <v>0</v>
      </c>
      <c r="I35" s="54">
        <f t="shared" si="73"/>
        <v>0</v>
      </c>
      <c r="J35" s="54">
        <f t="shared" si="73"/>
        <v>0</v>
      </c>
      <c r="K35" s="56">
        <f t="shared" si="73"/>
        <v>0</v>
      </c>
      <c r="L35" s="54">
        <f t="shared" si="73"/>
        <v>0</v>
      </c>
      <c r="M35" s="54">
        <f t="shared" si="73"/>
        <v>0</v>
      </c>
      <c r="N35" s="56">
        <f t="shared" si="73"/>
        <v>0</v>
      </c>
      <c r="O35" s="54">
        <f t="shared" si="73"/>
        <v>0</v>
      </c>
      <c r="P35" s="54">
        <f t="shared" si="73"/>
        <v>0</v>
      </c>
      <c r="Q35" s="56">
        <f t="shared" si="73"/>
        <v>0</v>
      </c>
      <c r="R35" s="54">
        <f t="shared" si="73"/>
        <v>0</v>
      </c>
      <c r="S35" s="54">
        <f t="shared" si="73"/>
        <v>0</v>
      </c>
      <c r="T35" s="56">
        <f t="shared" si="73"/>
        <v>0</v>
      </c>
      <c r="U35" s="54">
        <f t="shared" si="73"/>
        <v>0</v>
      </c>
      <c r="V35" s="54">
        <f t="shared" si="73"/>
        <v>0</v>
      </c>
      <c r="W35" s="56">
        <f t="shared" si="73"/>
        <v>0</v>
      </c>
      <c r="X35" s="54">
        <f t="shared" si="73"/>
        <v>0</v>
      </c>
      <c r="Y35" s="54">
        <f t="shared" si="73"/>
        <v>0</v>
      </c>
      <c r="Z35" s="56">
        <f t="shared" si="73"/>
        <v>0</v>
      </c>
      <c r="AA35" s="54">
        <f t="shared" si="73"/>
        <v>0</v>
      </c>
      <c r="AB35" s="54">
        <f t="shared" si="73"/>
        <v>0</v>
      </c>
      <c r="AC35" s="56">
        <f t="shared" si="73"/>
        <v>0</v>
      </c>
      <c r="AD35" s="54">
        <f t="shared" si="73"/>
        <v>0</v>
      </c>
      <c r="AE35" s="54">
        <f t="shared" si="73"/>
        <v>0</v>
      </c>
      <c r="AF35" s="56">
        <f t="shared" si="73"/>
        <v>0</v>
      </c>
      <c r="AG35" s="54">
        <f t="shared" si="73"/>
        <v>0</v>
      </c>
      <c r="AH35" s="54">
        <f t="shared" si="73"/>
        <v>0</v>
      </c>
      <c r="AI35" s="56">
        <f t="shared" si="73"/>
        <v>0</v>
      </c>
      <c r="AJ35" s="54">
        <f t="shared" si="73"/>
        <v>0</v>
      </c>
      <c r="AK35" s="54">
        <f t="shared" si="73"/>
        <v>0</v>
      </c>
      <c r="AL35" s="56">
        <f t="shared" si="73"/>
        <v>0</v>
      </c>
      <c r="AM35" s="5"/>
      <c r="AN35" s="86">
        <f t="shared" ref="AN35" si="74">SUM(AN36:AN45)</f>
        <v>4800</v>
      </c>
      <c r="AO35" s="67">
        <f>+AN35/$AN$7</f>
        <v>0.24</v>
      </c>
      <c r="AP35" s="73">
        <f t="shared" si="50"/>
        <v>60.48</v>
      </c>
      <c r="AQ35" s="42"/>
      <c r="AR35" s="5"/>
      <c r="AS35" s="86">
        <f t="shared" ref="AS35" si="75">SUM(AS36:AS45)</f>
        <v>4800</v>
      </c>
      <c r="AT35" s="98">
        <f>+AS35/$AN$7</f>
        <v>0.24</v>
      </c>
      <c r="AU35" s="73">
        <f t="shared" si="72"/>
        <v>4.8</v>
      </c>
      <c r="AV35" s="42"/>
    </row>
    <row r="36" spans="2:48" x14ac:dyDescent="0.3">
      <c r="B36" s="31" t="s">
        <v>47</v>
      </c>
      <c r="C36" s="55">
        <v>3000</v>
      </c>
      <c r="D36" s="55">
        <v>3000</v>
      </c>
      <c r="E36" s="49">
        <f t="shared" ref="E36:E44" si="76">+C36-D36</f>
        <v>0</v>
      </c>
      <c r="F36" s="55"/>
      <c r="G36" s="55"/>
      <c r="H36" s="49">
        <f t="shared" ref="H36:H44" si="77">+F36-G36</f>
        <v>0</v>
      </c>
      <c r="I36" s="55"/>
      <c r="J36" s="55"/>
      <c r="K36" s="49">
        <f t="shared" ref="K36:K44" si="78">+I36-J36</f>
        <v>0</v>
      </c>
      <c r="L36" s="55"/>
      <c r="M36" s="55"/>
      <c r="N36" s="49">
        <f t="shared" ref="N36:N44" si="79">+L36-M36</f>
        <v>0</v>
      </c>
      <c r="O36" s="55"/>
      <c r="P36" s="55"/>
      <c r="Q36" s="49">
        <f t="shared" ref="Q36:Q44" si="80">+O36-P36</f>
        <v>0</v>
      </c>
      <c r="R36" s="55"/>
      <c r="S36" s="55"/>
      <c r="T36" s="49">
        <f t="shared" ref="T36:T44" si="81">+R36-S36</f>
        <v>0</v>
      </c>
      <c r="U36" s="55"/>
      <c r="V36" s="55"/>
      <c r="W36" s="49">
        <f t="shared" ref="W36:W44" si="82">+U36-V36</f>
        <v>0</v>
      </c>
      <c r="X36" s="55"/>
      <c r="Y36" s="55"/>
      <c r="Z36" s="49">
        <f t="shared" ref="Z36:Z44" si="83">+X36-Y36</f>
        <v>0</v>
      </c>
      <c r="AA36" s="55"/>
      <c r="AB36" s="55"/>
      <c r="AC36" s="49">
        <f t="shared" ref="AC36:AC44" si="84">+AA36-AB36</f>
        <v>0</v>
      </c>
      <c r="AD36" s="55"/>
      <c r="AE36" s="55"/>
      <c r="AF36" s="49">
        <f t="shared" ref="AF36:AF44" si="85">+AD36-AE36</f>
        <v>0</v>
      </c>
      <c r="AG36" s="55"/>
      <c r="AH36" s="55"/>
      <c r="AI36" s="49">
        <f t="shared" ref="AI36:AI44" si="86">+AG36-AH36</f>
        <v>0</v>
      </c>
      <c r="AJ36" s="55"/>
      <c r="AK36" s="55"/>
      <c r="AL36" s="49">
        <f t="shared" ref="AL36:AL44" si="87">+AJ36-AK36</f>
        <v>0</v>
      </c>
      <c r="AM36" s="5"/>
      <c r="AN36" s="87">
        <f>+SUMIFS($C36:$AL36,$C$2:$AL$2,AN$2)</f>
        <v>3000</v>
      </c>
      <c r="AO36" s="5"/>
      <c r="AP36" s="74">
        <f t="shared" si="50"/>
        <v>37.799999999999997</v>
      </c>
      <c r="AQ36" s="42"/>
      <c r="AR36" s="5"/>
      <c r="AS36" s="87">
        <f>+SUMIFS($C36:$AL36,$C$2:$AL$2,AS$2)</f>
        <v>3000</v>
      </c>
      <c r="AT36" s="106"/>
      <c r="AU36" s="74">
        <f t="shared" si="72"/>
        <v>3</v>
      </c>
      <c r="AV36" s="42"/>
    </row>
    <row r="37" spans="2:48" x14ac:dyDescent="0.3">
      <c r="B37" s="31" t="s">
        <v>53</v>
      </c>
      <c r="C37" s="55">
        <v>500</v>
      </c>
      <c r="D37" s="55">
        <v>500</v>
      </c>
      <c r="E37" s="49">
        <f t="shared" si="76"/>
        <v>0</v>
      </c>
      <c r="F37" s="55"/>
      <c r="G37" s="55"/>
      <c r="H37" s="49">
        <f t="shared" si="77"/>
        <v>0</v>
      </c>
      <c r="I37" s="55"/>
      <c r="J37" s="55"/>
      <c r="K37" s="49">
        <f t="shared" si="78"/>
        <v>0</v>
      </c>
      <c r="L37" s="55"/>
      <c r="M37" s="55"/>
      <c r="N37" s="49">
        <f t="shared" si="79"/>
        <v>0</v>
      </c>
      <c r="O37" s="55"/>
      <c r="P37" s="55"/>
      <c r="Q37" s="49">
        <f t="shared" si="80"/>
        <v>0</v>
      </c>
      <c r="R37" s="55"/>
      <c r="S37" s="55"/>
      <c r="T37" s="49">
        <f t="shared" si="81"/>
        <v>0</v>
      </c>
      <c r="U37" s="55"/>
      <c r="V37" s="55"/>
      <c r="W37" s="49">
        <f t="shared" si="82"/>
        <v>0</v>
      </c>
      <c r="X37" s="55"/>
      <c r="Y37" s="55"/>
      <c r="Z37" s="49">
        <f t="shared" si="83"/>
        <v>0</v>
      </c>
      <c r="AA37" s="55"/>
      <c r="AB37" s="55"/>
      <c r="AC37" s="49">
        <f t="shared" si="84"/>
        <v>0</v>
      </c>
      <c r="AD37" s="55"/>
      <c r="AE37" s="55"/>
      <c r="AF37" s="49">
        <f t="shared" si="85"/>
        <v>0</v>
      </c>
      <c r="AG37" s="55"/>
      <c r="AH37" s="55"/>
      <c r="AI37" s="49">
        <f t="shared" si="86"/>
        <v>0</v>
      </c>
      <c r="AJ37" s="55"/>
      <c r="AK37" s="55"/>
      <c r="AL37" s="49">
        <f t="shared" si="87"/>
        <v>0</v>
      </c>
      <c r="AM37" s="5"/>
      <c r="AN37" s="87">
        <f t="shared" ref="AN37:AN44" si="88">+SUMIFS($C37:$AL37,$C$2:$AL$2,AN$2)</f>
        <v>500</v>
      </c>
      <c r="AO37" s="5"/>
      <c r="AP37" s="74">
        <f t="shared" si="50"/>
        <v>6.3</v>
      </c>
      <c r="AQ37" s="42"/>
      <c r="AR37" s="5"/>
      <c r="AS37" s="87">
        <f t="shared" ref="AS37:AS44" si="89">+SUMIFS($C37:$AL37,$C$2:$AL$2,AS$2)</f>
        <v>500</v>
      </c>
      <c r="AT37" s="106"/>
      <c r="AU37" s="74">
        <f t="shared" si="72"/>
        <v>0.5</v>
      </c>
      <c r="AV37" s="42"/>
    </row>
    <row r="38" spans="2:48" x14ac:dyDescent="0.3">
      <c r="B38" s="31" t="s">
        <v>39</v>
      </c>
      <c r="C38" s="55">
        <v>500</v>
      </c>
      <c r="D38" s="55">
        <v>500</v>
      </c>
      <c r="E38" s="49">
        <f t="shared" si="76"/>
        <v>0</v>
      </c>
      <c r="F38" s="55"/>
      <c r="G38" s="55"/>
      <c r="H38" s="49">
        <f t="shared" si="77"/>
        <v>0</v>
      </c>
      <c r="I38" s="55"/>
      <c r="J38" s="55"/>
      <c r="K38" s="49">
        <f t="shared" si="78"/>
        <v>0</v>
      </c>
      <c r="L38" s="55"/>
      <c r="M38" s="55"/>
      <c r="N38" s="49">
        <f t="shared" si="79"/>
        <v>0</v>
      </c>
      <c r="O38" s="55"/>
      <c r="P38" s="55"/>
      <c r="Q38" s="49">
        <f t="shared" si="80"/>
        <v>0</v>
      </c>
      <c r="R38" s="55"/>
      <c r="S38" s="55"/>
      <c r="T38" s="49">
        <f t="shared" si="81"/>
        <v>0</v>
      </c>
      <c r="U38" s="55"/>
      <c r="V38" s="55"/>
      <c r="W38" s="49">
        <f t="shared" si="82"/>
        <v>0</v>
      </c>
      <c r="X38" s="55"/>
      <c r="Y38" s="55"/>
      <c r="Z38" s="49">
        <f t="shared" si="83"/>
        <v>0</v>
      </c>
      <c r="AA38" s="55"/>
      <c r="AB38" s="55"/>
      <c r="AC38" s="49">
        <f t="shared" si="84"/>
        <v>0</v>
      </c>
      <c r="AD38" s="55"/>
      <c r="AE38" s="55"/>
      <c r="AF38" s="49">
        <f t="shared" si="85"/>
        <v>0</v>
      </c>
      <c r="AG38" s="55"/>
      <c r="AH38" s="55"/>
      <c r="AI38" s="49">
        <f t="shared" si="86"/>
        <v>0</v>
      </c>
      <c r="AJ38" s="55"/>
      <c r="AK38" s="55"/>
      <c r="AL38" s="49">
        <f t="shared" si="87"/>
        <v>0</v>
      </c>
      <c r="AM38" s="5"/>
      <c r="AN38" s="87">
        <f t="shared" si="88"/>
        <v>500</v>
      </c>
      <c r="AO38" s="5"/>
      <c r="AP38" s="74">
        <f t="shared" si="50"/>
        <v>6.3</v>
      </c>
      <c r="AQ38" s="42"/>
      <c r="AR38" s="5"/>
      <c r="AS38" s="87">
        <f t="shared" si="89"/>
        <v>500</v>
      </c>
      <c r="AT38" s="106"/>
      <c r="AU38" s="74">
        <f t="shared" si="72"/>
        <v>0.5</v>
      </c>
      <c r="AV38" s="42"/>
    </row>
    <row r="39" spans="2:48" x14ac:dyDescent="0.3">
      <c r="B39" s="31" t="s">
        <v>2</v>
      </c>
      <c r="C39" s="55">
        <v>500</v>
      </c>
      <c r="D39" s="55">
        <v>500</v>
      </c>
      <c r="E39" s="49">
        <f t="shared" si="76"/>
        <v>0</v>
      </c>
      <c r="F39" s="55"/>
      <c r="G39" s="55"/>
      <c r="H39" s="49">
        <f t="shared" si="77"/>
        <v>0</v>
      </c>
      <c r="I39" s="55"/>
      <c r="J39" s="55"/>
      <c r="K39" s="49">
        <f t="shared" si="78"/>
        <v>0</v>
      </c>
      <c r="L39" s="55"/>
      <c r="M39" s="55"/>
      <c r="N39" s="49">
        <f t="shared" si="79"/>
        <v>0</v>
      </c>
      <c r="O39" s="55"/>
      <c r="P39" s="55"/>
      <c r="Q39" s="49">
        <f t="shared" si="80"/>
        <v>0</v>
      </c>
      <c r="R39" s="55"/>
      <c r="S39" s="55"/>
      <c r="T39" s="49">
        <f t="shared" si="81"/>
        <v>0</v>
      </c>
      <c r="U39" s="55"/>
      <c r="V39" s="55"/>
      <c r="W39" s="49">
        <f t="shared" si="82"/>
        <v>0</v>
      </c>
      <c r="X39" s="55"/>
      <c r="Y39" s="55"/>
      <c r="Z39" s="49">
        <f t="shared" si="83"/>
        <v>0</v>
      </c>
      <c r="AA39" s="55"/>
      <c r="AB39" s="55"/>
      <c r="AC39" s="49">
        <f t="shared" si="84"/>
        <v>0</v>
      </c>
      <c r="AD39" s="55"/>
      <c r="AE39" s="55"/>
      <c r="AF39" s="49">
        <f t="shared" si="85"/>
        <v>0</v>
      </c>
      <c r="AG39" s="55"/>
      <c r="AH39" s="55"/>
      <c r="AI39" s="49">
        <f t="shared" si="86"/>
        <v>0</v>
      </c>
      <c r="AJ39" s="55"/>
      <c r="AK39" s="55"/>
      <c r="AL39" s="49">
        <f t="shared" si="87"/>
        <v>0</v>
      </c>
      <c r="AM39" s="5"/>
      <c r="AN39" s="87">
        <f t="shared" si="88"/>
        <v>500</v>
      </c>
      <c r="AO39" s="5"/>
      <c r="AP39" s="74">
        <f t="shared" si="50"/>
        <v>6.3</v>
      </c>
      <c r="AQ39" s="42"/>
      <c r="AR39" s="5"/>
      <c r="AS39" s="87">
        <f t="shared" si="89"/>
        <v>500</v>
      </c>
      <c r="AT39" s="106"/>
      <c r="AU39" s="74">
        <f t="shared" si="72"/>
        <v>0.5</v>
      </c>
      <c r="AV39" s="42"/>
    </row>
    <row r="40" spans="2:48" x14ac:dyDescent="0.3">
      <c r="B40" s="31" t="s">
        <v>54</v>
      </c>
      <c r="C40" s="55">
        <v>150</v>
      </c>
      <c r="D40" s="55">
        <v>150</v>
      </c>
      <c r="E40" s="49">
        <f t="shared" si="76"/>
        <v>0</v>
      </c>
      <c r="F40" s="55"/>
      <c r="G40" s="55"/>
      <c r="H40" s="49">
        <f t="shared" si="77"/>
        <v>0</v>
      </c>
      <c r="I40" s="55"/>
      <c r="J40" s="55"/>
      <c r="K40" s="49">
        <f t="shared" si="78"/>
        <v>0</v>
      </c>
      <c r="L40" s="55"/>
      <c r="M40" s="55"/>
      <c r="N40" s="49">
        <f t="shared" si="79"/>
        <v>0</v>
      </c>
      <c r="O40" s="55"/>
      <c r="P40" s="55"/>
      <c r="Q40" s="49">
        <f t="shared" si="80"/>
        <v>0</v>
      </c>
      <c r="R40" s="55"/>
      <c r="S40" s="55"/>
      <c r="T40" s="49">
        <f t="shared" si="81"/>
        <v>0</v>
      </c>
      <c r="U40" s="55"/>
      <c r="V40" s="55"/>
      <c r="W40" s="49">
        <f t="shared" si="82"/>
        <v>0</v>
      </c>
      <c r="X40" s="55"/>
      <c r="Y40" s="55"/>
      <c r="Z40" s="49">
        <f t="shared" si="83"/>
        <v>0</v>
      </c>
      <c r="AA40" s="55"/>
      <c r="AB40" s="55"/>
      <c r="AC40" s="49">
        <f t="shared" si="84"/>
        <v>0</v>
      </c>
      <c r="AD40" s="55"/>
      <c r="AE40" s="55"/>
      <c r="AF40" s="49">
        <f t="shared" si="85"/>
        <v>0</v>
      </c>
      <c r="AG40" s="55"/>
      <c r="AH40" s="55"/>
      <c r="AI40" s="49">
        <f t="shared" si="86"/>
        <v>0</v>
      </c>
      <c r="AJ40" s="55"/>
      <c r="AK40" s="55"/>
      <c r="AL40" s="49">
        <f t="shared" si="87"/>
        <v>0</v>
      </c>
      <c r="AM40" s="5"/>
      <c r="AN40" s="87">
        <f t="shared" si="88"/>
        <v>150</v>
      </c>
      <c r="AO40" s="5"/>
      <c r="AP40" s="74">
        <f t="shared" si="50"/>
        <v>1.89</v>
      </c>
      <c r="AQ40" s="42"/>
      <c r="AR40" s="5"/>
      <c r="AS40" s="87">
        <f t="shared" si="89"/>
        <v>150</v>
      </c>
      <c r="AT40" s="106"/>
      <c r="AU40" s="74">
        <f t="shared" si="72"/>
        <v>0.15</v>
      </c>
      <c r="AV40" s="42"/>
    </row>
    <row r="41" spans="2:48" x14ac:dyDescent="0.3">
      <c r="B41" s="31" t="s">
        <v>3</v>
      </c>
      <c r="C41" s="55">
        <v>100</v>
      </c>
      <c r="D41" s="55">
        <v>100</v>
      </c>
      <c r="E41" s="49">
        <f t="shared" si="76"/>
        <v>0</v>
      </c>
      <c r="F41" s="55"/>
      <c r="G41" s="55"/>
      <c r="H41" s="49">
        <f t="shared" si="77"/>
        <v>0</v>
      </c>
      <c r="I41" s="55"/>
      <c r="J41" s="55"/>
      <c r="K41" s="49">
        <f t="shared" si="78"/>
        <v>0</v>
      </c>
      <c r="L41" s="55"/>
      <c r="M41" s="55"/>
      <c r="N41" s="49">
        <f t="shared" si="79"/>
        <v>0</v>
      </c>
      <c r="O41" s="55"/>
      <c r="P41" s="55"/>
      <c r="Q41" s="49">
        <f t="shared" si="80"/>
        <v>0</v>
      </c>
      <c r="R41" s="55"/>
      <c r="S41" s="55"/>
      <c r="T41" s="49">
        <f t="shared" si="81"/>
        <v>0</v>
      </c>
      <c r="U41" s="55"/>
      <c r="V41" s="55"/>
      <c r="W41" s="49">
        <f t="shared" si="82"/>
        <v>0</v>
      </c>
      <c r="X41" s="55"/>
      <c r="Y41" s="55"/>
      <c r="Z41" s="49">
        <f t="shared" si="83"/>
        <v>0</v>
      </c>
      <c r="AA41" s="55"/>
      <c r="AB41" s="55"/>
      <c r="AC41" s="49">
        <f t="shared" si="84"/>
        <v>0</v>
      </c>
      <c r="AD41" s="55"/>
      <c r="AE41" s="55"/>
      <c r="AF41" s="49">
        <f t="shared" si="85"/>
        <v>0</v>
      </c>
      <c r="AG41" s="55"/>
      <c r="AH41" s="55"/>
      <c r="AI41" s="49">
        <f t="shared" si="86"/>
        <v>0</v>
      </c>
      <c r="AJ41" s="55"/>
      <c r="AK41" s="55"/>
      <c r="AL41" s="49">
        <f t="shared" si="87"/>
        <v>0</v>
      </c>
      <c r="AM41" s="5"/>
      <c r="AN41" s="87">
        <f t="shared" si="88"/>
        <v>100</v>
      </c>
      <c r="AO41" s="5"/>
      <c r="AP41" s="74">
        <f t="shared" si="50"/>
        <v>1.26</v>
      </c>
      <c r="AQ41" s="42"/>
      <c r="AR41" s="5"/>
      <c r="AS41" s="87">
        <f t="shared" si="89"/>
        <v>100</v>
      </c>
      <c r="AT41" s="106"/>
      <c r="AU41" s="74">
        <f t="shared" si="72"/>
        <v>0.1</v>
      </c>
      <c r="AV41" s="42"/>
    </row>
    <row r="42" spans="2:48" x14ac:dyDescent="0.3">
      <c r="B42" s="31" t="s">
        <v>27</v>
      </c>
      <c r="C42" s="55">
        <v>50</v>
      </c>
      <c r="D42" s="55">
        <v>50</v>
      </c>
      <c r="E42" s="49">
        <f t="shared" si="76"/>
        <v>0</v>
      </c>
      <c r="F42" s="55"/>
      <c r="G42" s="55"/>
      <c r="H42" s="49">
        <f t="shared" si="77"/>
        <v>0</v>
      </c>
      <c r="I42" s="55"/>
      <c r="J42" s="55"/>
      <c r="K42" s="49">
        <f t="shared" si="78"/>
        <v>0</v>
      </c>
      <c r="L42" s="55"/>
      <c r="M42" s="55"/>
      <c r="N42" s="49">
        <f t="shared" si="79"/>
        <v>0</v>
      </c>
      <c r="O42" s="55"/>
      <c r="P42" s="55"/>
      <c r="Q42" s="49">
        <f t="shared" si="80"/>
        <v>0</v>
      </c>
      <c r="R42" s="55"/>
      <c r="S42" s="55"/>
      <c r="T42" s="49">
        <f t="shared" si="81"/>
        <v>0</v>
      </c>
      <c r="U42" s="55"/>
      <c r="V42" s="55"/>
      <c r="W42" s="49">
        <f t="shared" si="82"/>
        <v>0</v>
      </c>
      <c r="X42" s="55"/>
      <c r="Y42" s="55"/>
      <c r="Z42" s="49">
        <f t="shared" si="83"/>
        <v>0</v>
      </c>
      <c r="AA42" s="55"/>
      <c r="AB42" s="55"/>
      <c r="AC42" s="49">
        <f t="shared" si="84"/>
        <v>0</v>
      </c>
      <c r="AD42" s="55"/>
      <c r="AE42" s="55"/>
      <c r="AF42" s="49">
        <f t="shared" si="85"/>
        <v>0</v>
      </c>
      <c r="AG42" s="55"/>
      <c r="AH42" s="55"/>
      <c r="AI42" s="49">
        <f t="shared" si="86"/>
        <v>0</v>
      </c>
      <c r="AJ42" s="55"/>
      <c r="AK42" s="55"/>
      <c r="AL42" s="49">
        <f t="shared" si="87"/>
        <v>0</v>
      </c>
      <c r="AM42" s="5"/>
      <c r="AN42" s="87">
        <f t="shared" si="88"/>
        <v>50</v>
      </c>
      <c r="AO42" s="5"/>
      <c r="AP42" s="74">
        <f t="shared" si="50"/>
        <v>0.63</v>
      </c>
      <c r="AQ42" s="42"/>
      <c r="AR42" s="5"/>
      <c r="AS42" s="87">
        <f t="shared" si="89"/>
        <v>50</v>
      </c>
      <c r="AT42" s="106"/>
      <c r="AU42" s="74">
        <f t="shared" si="72"/>
        <v>0.05</v>
      </c>
      <c r="AV42" s="42"/>
    </row>
    <row r="43" spans="2:48" x14ac:dyDescent="0.3">
      <c r="B43" s="31"/>
      <c r="C43" s="55"/>
      <c r="D43" s="55"/>
      <c r="E43" s="49">
        <f t="shared" si="76"/>
        <v>0</v>
      </c>
      <c r="F43" s="55"/>
      <c r="G43" s="55"/>
      <c r="H43" s="49">
        <f t="shared" si="77"/>
        <v>0</v>
      </c>
      <c r="I43" s="55"/>
      <c r="J43" s="55"/>
      <c r="K43" s="49">
        <f t="shared" si="78"/>
        <v>0</v>
      </c>
      <c r="L43" s="55"/>
      <c r="M43" s="55"/>
      <c r="N43" s="49">
        <f t="shared" si="79"/>
        <v>0</v>
      </c>
      <c r="O43" s="55"/>
      <c r="P43" s="55"/>
      <c r="Q43" s="49">
        <f t="shared" si="80"/>
        <v>0</v>
      </c>
      <c r="R43" s="55"/>
      <c r="S43" s="55"/>
      <c r="T43" s="49">
        <f t="shared" si="81"/>
        <v>0</v>
      </c>
      <c r="U43" s="55"/>
      <c r="V43" s="55"/>
      <c r="W43" s="49">
        <f t="shared" si="82"/>
        <v>0</v>
      </c>
      <c r="X43" s="55"/>
      <c r="Y43" s="55"/>
      <c r="Z43" s="49">
        <f t="shared" si="83"/>
        <v>0</v>
      </c>
      <c r="AA43" s="55"/>
      <c r="AB43" s="55"/>
      <c r="AC43" s="49">
        <f t="shared" si="84"/>
        <v>0</v>
      </c>
      <c r="AD43" s="55"/>
      <c r="AE43" s="55"/>
      <c r="AF43" s="49">
        <f t="shared" si="85"/>
        <v>0</v>
      </c>
      <c r="AG43" s="55"/>
      <c r="AH43" s="55"/>
      <c r="AI43" s="49">
        <f t="shared" si="86"/>
        <v>0</v>
      </c>
      <c r="AJ43" s="55"/>
      <c r="AK43" s="55"/>
      <c r="AL43" s="49">
        <f t="shared" si="87"/>
        <v>0</v>
      </c>
      <c r="AM43" s="5"/>
      <c r="AN43" s="87">
        <f t="shared" si="88"/>
        <v>0</v>
      </c>
      <c r="AO43" s="5"/>
      <c r="AP43" s="74">
        <f t="shared" si="50"/>
        <v>0</v>
      </c>
      <c r="AQ43" s="42"/>
      <c r="AR43" s="5"/>
      <c r="AS43" s="87">
        <f t="shared" si="89"/>
        <v>0</v>
      </c>
      <c r="AT43" s="106"/>
      <c r="AU43" s="74">
        <f t="shared" si="72"/>
        <v>0</v>
      </c>
      <c r="AV43" s="42"/>
    </row>
    <row r="44" spans="2:48" x14ac:dyDescent="0.3">
      <c r="B44" s="31"/>
      <c r="C44" s="55"/>
      <c r="D44" s="55"/>
      <c r="E44" s="49">
        <f t="shared" si="76"/>
        <v>0</v>
      </c>
      <c r="F44" s="55"/>
      <c r="G44" s="55"/>
      <c r="H44" s="49">
        <f t="shared" si="77"/>
        <v>0</v>
      </c>
      <c r="I44" s="55"/>
      <c r="J44" s="55"/>
      <c r="K44" s="49">
        <f t="shared" si="78"/>
        <v>0</v>
      </c>
      <c r="L44" s="55"/>
      <c r="M44" s="55"/>
      <c r="N44" s="49">
        <f t="shared" si="79"/>
        <v>0</v>
      </c>
      <c r="O44" s="55"/>
      <c r="P44" s="55"/>
      <c r="Q44" s="49">
        <f t="shared" si="80"/>
        <v>0</v>
      </c>
      <c r="R44" s="55"/>
      <c r="S44" s="55"/>
      <c r="T44" s="49">
        <f t="shared" si="81"/>
        <v>0</v>
      </c>
      <c r="U44" s="55"/>
      <c r="V44" s="55"/>
      <c r="W44" s="49">
        <f t="shared" si="82"/>
        <v>0</v>
      </c>
      <c r="X44" s="55"/>
      <c r="Y44" s="55"/>
      <c r="Z44" s="49">
        <f t="shared" si="83"/>
        <v>0</v>
      </c>
      <c r="AA44" s="55"/>
      <c r="AB44" s="55"/>
      <c r="AC44" s="49">
        <f t="shared" si="84"/>
        <v>0</v>
      </c>
      <c r="AD44" s="55"/>
      <c r="AE44" s="55"/>
      <c r="AF44" s="49">
        <f t="shared" si="85"/>
        <v>0</v>
      </c>
      <c r="AG44" s="55"/>
      <c r="AH44" s="55"/>
      <c r="AI44" s="49">
        <f t="shared" si="86"/>
        <v>0</v>
      </c>
      <c r="AJ44" s="55"/>
      <c r="AK44" s="55"/>
      <c r="AL44" s="49">
        <f t="shared" si="87"/>
        <v>0</v>
      </c>
      <c r="AM44" s="5"/>
      <c r="AN44" s="87">
        <f t="shared" si="88"/>
        <v>0</v>
      </c>
      <c r="AO44" s="5"/>
      <c r="AP44" s="74">
        <f t="shared" si="50"/>
        <v>0</v>
      </c>
      <c r="AQ44" s="42"/>
      <c r="AR44" s="5"/>
      <c r="AS44" s="87">
        <f t="shared" si="89"/>
        <v>0</v>
      </c>
      <c r="AT44" s="106"/>
      <c r="AU44" s="74">
        <f t="shared" si="72"/>
        <v>0</v>
      </c>
      <c r="AV44" s="42"/>
    </row>
    <row r="45" spans="2:48" x14ac:dyDescent="0.3">
      <c r="B45" s="29"/>
      <c r="C45" s="52"/>
      <c r="D45" s="52"/>
      <c r="E45" s="53"/>
      <c r="F45" s="52"/>
      <c r="G45" s="52"/>
      <c r="H45" s="53"/>
      <c r="I45" s="52"/>
      <c r="J45" s="52"/>
      <c r="K45" s="53"/>
      <c r="L45" s="52"/>
      <c r="M45" s="52"/>
      <c r="N45" s="53"/>
      <c r="O45" s="52"/>
      <c r="P45" s="52"/>
      <c r="Q45" s="53"/>
      <c r="R45" s="52"/>
      <c r="S45" s="52"/>
      <c r="T45" s="53"/>
      <c r="U45" s="52"/>
      <c r="V45" s="52"/>
      <c r="W45" s="53"/>
      <c r="X45" s="52"/>
      <c r="Y45" s="52"/>
      <c r="Z45" s="53"/>
      <c r="AA45" s="52"/>
      <c r="AB45" s="52"/>
      <c r="AC45" s="53"/>
      <c r="AD45" s="52"/>
      <c r="AE45" s="52"/>
      <c r="AF45" s="53"/>
      <c r="AG45" s="52"/>
      <c r="AH45" s="52"/>
      <c r="AI45" s="53"/>
      <c r="AJ45" s="52"/>
      <c r="AK45" s="52"/>
      <c r="AL45" s="53"/>
      <c r="AM45" s="5"/>
      <c r="AN45" s="85"/>
      <c r="AP45" s="64"/>
      <c r="AQ45" s="42"/>
      <c r="AR45" s="5"/>
      <c r="AS45" s="85"/>
      <c r="AT45" s="105"/>
      <c r="AU45" s="64"/>
      <c r="AV45" s="42"/>
    </row>
    <row r="46" spans="2:48" x14ac:dyDescent="0.3">
      <c r="B46" s="30" t="s">
        <v>15</v>
      </c>
      <c r="C46" s="54">
        <f>SUM(C47:C51)</f>
        <v>3000</v>
      </c>
      <c r="D46" s="54">
        <f t="shared" ref="D46:AL46" si="90">SUM(D47:D52)</f>
        <v>3000</v>
      </c>
      <c r="E46" s="51">
        <f t="shared" si="90"/>
        <v>0</v>
      </c>
      <c r="F46" s="54">
        <f t="shared" si="90"/>
        <v>0</v>
      </c>
      <c r="G46" s="54">
        <f t="shared" si="90"/>
        <v>0</v>
      </c>
      <c r="H46" s="51">
        <f t="shared" si="90"/>
        <v>0</v>
      </c>
      <c r="I46" s="54">
        <f t="shared" si="90"/>
        <v>0</v>
      </c>
      <c r="J46" s="54">
        <f t="shared" si="90"/>
        <v>0</v>
      </c>
      <c r="K46" s="51">
        <f t="shared" si="90"/>
        <v>0</v>
      </c>
      <c r="L46" s="54">
        <f t="shared" si="90"/>
        <v>0</v>
      </c>
      <c r="M46" s="54">
        <f t="shared" si="90"/>
        <v>0</v>
      </c>
      <c r="N46" s="51">
        <f t="shared" si="90"/>
        <v>0</v>
      </c>
      <c r="O46" s="54">
        <f t="shared" si="90"/>
        <v>0</v>
      </c>
      <c r="P46" s="54">
        <f t="shared" si="90"/>
        <v>0</v>
      </c>
      <c r="Q46" s="51">
        <f t="shared" si="90"/>
        <v>0</v>
      </c>
      <c r="R46" s="54">
        <f t="shared" si="90"/>
        <v>0</v>
      </c>
      <c r="S46" s="54">
        <f t="shared" si="90"/>
        <v>0</v>
      </c>
      <c r="T46" s="51">
        <f t="shared" si="90"/>
        <v>0</v>
      </c>
      <c r="U46" s="54">
        <f t="shared" si="90"/>
        <v>0</v>
      </c>
      <c r="V46" s="54">
        <f t="shared" si="90"/>
        <v>0</v>
      </c>
      <c r="W46" s="51">
        <f t="shared" si="90"/>
        <v>0</v>
      </c>
      <c r="X46" s="54">
        <f t="shared" si="90"/>
        <v>0</v>
      </c>
      <c r="Y46" s="54">
        <f t="shared" si="90"/>
        <v>0</v>
      </c>
      <c r="Z46" s="51">
        <f t="shared" si="90"/>
        <v>0</v>
      </c>
      <c r="AA46" s="54">
        <f t="shared" si="90"/>
        <v>0</v>
      </c>
      <c r="AB46" s="54">
        <f t="shared" si="90"/>
        <v>0</v>
      </c>
      <c r="AC46" s="51">
        <f t="shared" si="90"/>
        <v>0</v>
      </c>
      <c r="AD46" s="54">
        <f t="shared" si="90"/>
        <v>0</v>
      </c>
      <c r="AE46" s="54">
        <f t="shared" si="90"/>
        <v>0</v>
      </c>
      <c r="AF46" s="51">
        <f t="shared" si="90"/>
        <v>0</v>
      </c>
      <c r="AG46" s="54">
        <f t="shared" si="90"/>
        <v>0</v>
      </c>
      <c r="AH46" s="54">
        <f t="shared" si="90"/>
        <v>0</v>
      </c>
      <c r="AI46" s="51">
        <f t="shared" si="90"/>
        <v>0</v>
      </c>
      <c r="AJ46" s="54">
        <f t="shared" si="90"/>
        <v>0</v>
      </c>
      <c r="AK46" s="54">
        <f t="shared" si="90"/>
        <v>0</v>
      </c>
      <c r="AL46" s="51">
        <f t="shared" si="90"/>
        <v>0</v>
      </c>
      <c r="AN46" s="86">
        <f>SUM(AN47:AN51)</f>
        <v>3000</v>
      </c>
      <c r="AO46" s="67">
        <f>+AN46/$AN$7</f>
        <v>0.15</v>
      </c>
      <c r="AP46" s="73">
        <f t="shared" ref="AP46" si="91">+AN46/$AQ$7</f>
        <v>37.799999999999997</v>
      </c>
      <c r="AQ46" s="42"/>
      <c r="AS46" s="86">
        <f>SUM(AS47:AS51)</f>
        <v>3000</v>
      </c>
      <c r="AT46" s="98">
        <f>+AS46/$AN$7</f>
        <v>0.15</v>
      </c>
      <c r="AU46" s="73">
        <f t="shared" ref="AU46:AU51" si="92">+AS46/$AV$7</f>
        <v>3</v>
      </c>
      <c r="AV46" s="42"/>
    </row>
    <row r="47" spans="2:48" x14ac:dyDescent="0.3">
      <c r="B47" s="31" t="s">
        <v>28</v>
      </c>
      <c r="C47" s="55">
        <v>500</v>
      </c>
      <c r="D47" s="55">
        <v>500</v>
      </c>
      <c r="E47" s="49">
        <f t="shared" ref="E47:E51" si="93">+C47-D47</f>
        <v>0</v>
      </c>
      <c r="F47" s="55"/>
      <c r="G47" s="55"/>
      <c r="H47" s="49">
        <f t="shared" ref="H47:H51" si="94">+F47-G47</f>
        <v>0</v>
      </c>
      <c r="I47" s="55"/>
      <c r="J47" s="55"/>
      <c r="K47" s="49">
        <f t="shared" ref="K47:K51" si="95">+I47-J47</f>
        <v>0</v>
      </c>
      <c r="L47" s="55"/>
      <c r="M47" s="55"/>
      <c r="N47" s="49">
        <f t="shared" ref="N47:N51" si="96">+L47-M47</f>
        <v>0</v>
      </c>
      <c r="O47" s="55"/>
      <c r="P47" s="55"/>
      <c r="Q47" s="49">
        <f t="shared" ref="Q47:Q51" si="97">+O47-P47</f>
        <v>0</v>
      </c>
      <c r="R47" s="55"/>
      <c r="S47" s="55"/>
      <c r="T47" s="49">
        <f t="shared" ref="T47:T51" si="98">+R47-S47</f>
        <v>0</v>
      </c>
      <c r="U47" s="55"/>
      <c r="V47" s="55"/>
      <c r="W47" s="49">
        <f t="shared" ref="W47:W51" si="99">+U47-V47</f>
        <v>0</v>
      </c>
      <c r="X47" s="55"/>
      <c r="Y47" s="55"/>
      <c r="Z47" s="49">
        <f t="shared" ref="Z47:Z51" si="100">+X47-Y47</f>
        <v>0</v>
      </c>
      <c r="AA47" s="55"/>
      <c r="AB47" s="55"/>
      <c r="AC47" s="49">
        <f t="shared" ref="AC47:AC51" si="101">+AA47-AB47</f>
        <v>0</v>
      </c>
      <c r="AD47" s="55"/>
      <c r="AE47" s="55"/>
      <c r="AF47" s="49">
        <f t="shared" ref="AF47:AF51" si="102">+AD47-AE47</f>
        <v>0</v>
      </c>
      <c r="AG47" s="55"/>
      <c r="AH47" s="55"/>
      <c r="AI47" s="49">
        <f t="shared" ref="AI47:AI51" si="103">+AG47-AH47</f>
        <v>0</v>
      </c>
      <c r="AJ47" s="55"/>
      <c r="AK47" s="55"/>
      <c r="AL47" s="49">
        <f t="shared" ref="AL47:AL51" si="104">+AJ47-AK47</f>
        <v>0</v>
      </c>
      <c r="AN47" s="87">
        <f t="shared" ref="AN47:AN51" si="105">+SUMIFS($C47:$AL47,$C$2:$AL$2,AN$2)</f>
        <v>500</v>
      </c>
      <c r="AP47" s="74">
        <f t="shared" si="50"/>
        <v>6.3</v>
      </c>
      <c r="AQ47" s="42"/>
      <c r="AS47" s="87">
        <f t="shared" ref="AS47:AS51" si="106">+SUMIFS($C47:$AL47,$C$2:$AL$2,AS$2)</f>
        <v>500</v>
      </c>
      <c r="AT47" s="105"/>
      <c r="AU47" s="74">
        <f t="shared" si="92"/>
        <v>0.5</v>
      </c>
      <c r="AV47" s="42"/>
    </row>
    <row r="48" spans="2:48" x14ac:dyDescent="0.3">
      <c r="B48" s="31" t="s">
        <v>28</v>
      </c>
      <c r="C48" s="55"/>
      <c r="D48" s="55"/>
      <c r="E48" s="49">
        <f t="shared" si="93"/>
        <v>0</v>
      </c>
      <c r="F48" s="55"/>
      <c r="G48" s="55"/>
      <c r="H48" s="49">
        <f t="shared" si="94"/>
        <v>0</v>
      </c>
      <c r="I48" s="55"/>
      <c r="J48" s="55"/>
      <c r="K48" s="49">
        <f t="shared" si="95"/>
        <v>0</v>
      </c>
      <c r="L48" s="55"/>
      <c r="M48" s="55"/>
      <c r="N48" s="49">
        <f t="shared" si="96"/>
        <v>0</v>
      </c>
      <c r="O48" s="55"/>
      <c r="P48" s="55"/>
      <c r="Q48" s="49">
        <f t="shared" si="97"/>
        <v>0</v>
      </c>
      <c r="R48" s="55"/>
      <c r="S48" s="55"/>
      <c r="T48" s="49">
        <f t="shared" si="98"/>
        <v>0</v>
      </c>
      <c r="U48" s="55"/>
      <c r="V48" s="55"/>
      <c r="W48" s="49">
        <f t="shared" si="99"/>
        <v>0</v>
      </c>
      <c r="X48" s="55"/>
      <c r="Y48" s="55"/>
      <c r="Z48" s="49">
        <f t="shared" si="100"/>
        <v>0</v>
      </c>
      <c r="AA48" s="55"/>
      <c r="AB48" s="55"/>
      <c r="AC48" s="49">
        <f t="shared" si="101"/>
        <v>0</v>
      </c>
      <c r="AD48" s="55"/>
      <c r="AE48" s="55"/>
      <c r="AF48" s="49">
        <f t="shared" si="102"/>
        <v>0</v>
      </c>
      <c r="AG48" s="55"/>
      <c r="AH48" s="55"/>
      <c r="AI48" s="49">
        <f t="shared" si="103"/>
        <v>0</v>
      </c>
      <c r="AJ48" s="55"/>
      <c r="AK48" s="55"/>
      <c r="AL48" s="49">
        <f t="shared" si="104"/>
        <v>0</v>
      </c>
      <c r="AN48" s="87">
        <f t="shared" si="105"/>
        <v>0</v>
      </c>
      <c r="AP48" s="74">
        <f t="shared" si="50"/>
        <v>0</v>
      </c>
      <c r="AQ48" s="42"/>
      <c r="AS48" s="87">
        <f t="shared" si="106"/>
        <v>0</v>
      </c>
      <c r="AT48" s="105"/>
      <c r="AU48" s="74">
        <f t="shared" si="92"/>
        <v>0</v>
      </c>
      <c r="AV48" s="42"/>
    </row>
    <row r="49" spans="2:48" x14ac:dyDescent="0.3">
      <c r="B49" s="31" t="s">
        <v>55</v>
      </c>
      <c r="C49" s="55">
        <v>2500</v>
      </c>
      <c r="D49" s="55">
        <v>2500</v>
      </c>
      <c r="E49" s="49">
        <f t="shared" si="93"/>
        <v>0</v>
      </c>
      <c r="F49" s="55"/>
      <c r="G49" s="55"/>
      <c r="H49" s="49">
        <f t="shared" si="94"/>
        <v>0</v>
      </c>
      <c r="I49" s="55"/>
      <c r="J49" s="55"/>
      <c r="K49" s="49">
        <f t="shared" si="95"/>
        <v>0</v>
      </c>
      <c r="L49" s="55"/>
      <c r="M49" s="55"/>
      <c r="N49" s="49">
        <f t="shared" si="96"/>
        <v>0</v>
      </c>
      <c r="O49" s="55"/>
      <c r="P49" s="55"/>
      <c r="Q49" s="49">
        <f t="shared" si="97"/>
        <v>0</v>
      </c>
      <c r="R49" s="55"/>
      <c r="S49" s="55"/>
      <c r="T49" s="49">
        <f t="shared" si="98"/>
        <v>0</v>
      </c>
      <c r="U49" s="55"/>
      <c r="V49" s="55"/>
      <c r="W49" s="49">
        <f t="shared" si="99"/>
        <v>0</v>
      </c>
      <c r="X49" s="55"/>
      <c r="Y49" s="55"/>
      <c r="Z49" s="49">
        <f t="shared" si="100"/>
        <v>0</v>
      </c>
      <c r="AA49" s="55"/>
      <c r="AB49" s="55"/>
      <c r="AC49" s="49">
        <f t="shared" si="101"/>
        <v>0</v>
      </c>
      <c r="AD49" s="55"/>
      <c r="AE49" s="55"/>
      <c r="AF49" s="49">
        <f t="shared" si="102"/>
        <v>0</v>
      </c>
      <c r="AG49" s="55"/>
      <c r="AH49" s="55"/>
      <c r="AI49" s="49">
        <f t="shared" si="103"/>
        <v>0</v>
      </c>
      <c r="AJ49" s="55"/>
      <c r="AK49" s="55"/>
      <c r="AL49" s="49">
        <f t="shared" si="104"/>
        <v>0</v>
      </c>
      <c r="AN49" s="87">
        <f t="shared" si="105"/>
        <v>2500</v>
      </c>
      <c r="AP49" s="74">
        <f t="shared" si="50"/>
        <v>31.5</v>
      </c>
      <c r="AQ49" s="42"/>
      <c r="AS49" s="87">
        <f t="shared" si="106"/>
        <v>2500</v>
      </c>
      <c r="AT49" s="105"/>
      <c r="AU49" s="74">
        <f t="shared" si="92"/>
        <v>2.5</v>
      </c>
      <c r="AV49" s="42"/>
    </row>
    <row r="50" spans="2:48" x14ac:dyDescent="0.3">
      <c r="B50" s="31"/>
      <c r="C50" s="55"/>
      <c r="D50" s="55"/>
      <c r="E50" s="49">
        <f t="shared" si="93"/>
        <v>0</v>
      </c>
      <c r="F50" s="55"/>
      <c r="G50" s="55"/>
      <c r="H50" s="49">
        <f t="shared" si="94"/>
        <v>0</v>
      </c>
      <c r="I50" s="55"/>
      <c r="J50" s="55"/>
      <c r="K50" s="49">
        <f t="shared" si="95"/>
        <v>0</v>
      </c>
      <c r="L50" s="55"/>
      <c r="M50" s="55"/>
      <c r="N50" s="49">
        <f t="shared" si="96"/>
        <v>0</v>
      </c>
      <c r="O50" s="55"/>
      <c r="P50" s="55"/>
      <c r="Q50" s="49">
        <f t="shared" si="97"/>
        <v>0</v>
      </c>
      <c r="R50" s="55"/>
      <c r="S50" s="55"/>
      <c r="T50" s="49">
        <f t="shared" si="98"/>
        <v>0</v>
      </c>
      <c r="U50" s="55"/>
      <c r="V50" s="55"/>
      <c r="W50" s="49">
        <f t="shared" si="99"/>
        <v>0</v>
      </c>
      <c r="X50" s="55"/>
      <c r="Y50" s="55"/>
      <c r="Z50" s="49">
        <f t="shared" si="100"/>
        <v>0</v>
      </c>
      <c r="AA50" s="55"/>
      <c r="AB50" s="55"/>
      <c r="AC50" s="49">
        <f t="shared" si="101"/>
        <v>0</v>
      </c>
      <c r="AD50" s="55"/>
      <c r="AE50" s="55"/>
      <c r="AF50" s="49">
        <f t="shared" si="102"/>
        <v>0</v>
      </c>
      <c r="AG50" s="55"/>
      <c r="AH50" s="55"/>
      <c r="AI50" s="49">
        <f t="shared" si="103"/>
        <v>0</v>
      </c>
      <c r="AJ50" s="55"/>
      <c r="AK50" s="55"/>
      <c r="AL50" s="49">
        <f t="shared" si="104"/>
        <v>0</v>
      </c>
      <c r="AN50" s="87">
        <f t="shared" si="105"/>
        <v>0</v>
      </c>
      <c r="AP50" s="74">
        <f>+AN50/$AQ$7</f>
        <v>0</v>
      </c>
      <c r="AQ50" s="42"/>
      <c r="AS50" s="87">
        <f t="shared" si="106"/>
        <v>0</v>
      </c>
      <c r="AT50" s="105"/>
      <c r="AU50" s="74">
        <f t="shared" si="92"/>
        <v>0</v>
      </c>
      <c r="AV50" s="42"/>
    </row>
    <row r="51" spans="2:48" x14ac:dyDescent="0.3">
      <c r="B51" s="31"/>
      <c r="C51" s="55"/>
      <c r="D51" s="55"/>
      <c r="E51" s="49">
        <f t="shared" si="93"/>
        <v>0</v>
      </c>
      <c r="F51" s="55"/>
      <c r="G51" s="55"/>
      <c r="H51" s="49">
        <f t="shared" si="94"/>
        <v>0</v>
      </c>
      <c r="I51" s="55"/>
      <c r="J51" s="55"/>
      <c r="K51" s="49">
        <f t="shared" si="95"/>
        <v>0</v>
      </c>
      <c r="L51" s="55"/>
      <c r="M51" s="55"/>
      <c r="N51" s="49">
        <f t="shared" si="96"/>
        <v>0</v>
      </c>
      <c r="O51" s="55"/>
      <c r="P51" s="55"/>
      <c r="Q51" s="49">
        <f t="shared" si="97"/>
        <v>0</v>
      </c>
      <c r="R51" s="55"/>
      <c r="S51" s="55"/>
      <c r="T51" s="49">
        <f t="shared" si="98"/>
        <v>0</v>
      </c>
      <c r="U51" s="55"/>
      <c r="V51" s="55"/>
      <c r="W51" s="49">
        <f t="shared" si="99"/>
        <v>0</v>
      </c>
      <c r="X51" s="55"/>
      <c r="Y51" s="55"/>
      <c r="Z51" s="49">
        <f t="shared" si="100"/>
        <v>0</v>
      </c>
      <c r="AA51" s="55"/>
      <c r="AB51" s="55"/>
      <c r="AC51" s="49">
        <f t="shared" si="101"/>
        <v>0</v>
      </c>
      <c r="AD51" s="55"/>
      <c r="AE51" s="55"/>
      <c r="AF51" s="49">
        <f t="shared" si="102"/>
        <v>0</v>
      </c>
      <c r="AG51" s="55"/>
      <c r="AH51" s="55"/>
      <c r="AI51" s="49">
        <f t="shared" si="103"/>
        <v>0</v>
      </c>
      <c r="AJ51" s="55"/>
      <c r="AK51" s="55"/>
      <c r="AL51" s="49">
        <f t="shared" si="104"/>
        <v>0</v>
      </c>
      <c r="AN51" s="87">
        <f t="shared" si="105"/>
        <v>0</v>
      </c>
      <c r="AP51" s="74">
        <f t="shared" si="50"/>
        <v>0</v>
      </c>
      <c r="AQ51" s="42"/>
      <c r="AS51" s="87">
        <f t="shared" si="106"/>
        <v>0</v>
      </c>
      <c r="AT51" s="105"/>
      <c r="AU51" s="74">
        <f t="shared" si="92"/>
        <v>0</v>
      </c>
      <c r="AV51" s="42"/>
    </row>
    <row r="52" spans="2:48" x14ac:dyDescent="0.3">
      <c r="C52" s="41"/>
      <c r="D52" s="41"/>
      <c r="E52" s="45"/>
      <c r="F52" s="41"/>
      <c r="G52" s="41"/>
      <c r="H52" s="45"/>
      <c r="I52" s="41"/>
      <c r="J52" s="41"/>
      <c r="K52" s="45"/>
      <c r="L52" s="41"/>
      <c r="M52" s="41"/>
      <c r="N52" s="45"/>
      <c r="O52" s="41"/>
      <c r="P52" s="41"/>
      <c r="Q52" s="45"/>
      <c r="R52" s="41"/>
      <c r="S52" s="41"/>
      <c r="T52" s="45"/>
      <c r="U52" s="41"/>
      <c r="V52" s="41"/>
      <c r="W52" s="45"/>
      <c r="X52" s="41"/>
      <c r="Y52" s="41"/>
      <c r="Z52" s="45"/>
      <c r="AA52" s="41"/>
      <c r="AB52" s="41"/>
      <c r="AC52" s="45"/>
      <c r="AD52" s="41"/>
      <c r="AE52" s="41"/>
      <c r="AF52" s="45"/>
      <c r="AG52" s="41"/>
      <c r="AH52" s="41"/>
      <c r="AI52" s="45"/>
      <c r="AJ52" s="41"/>
      <c r="AK52" s="41"/>
      <c r="AL52" s="45"/>
      <c r="AN52" s="81"/>
      <c r="AP52" s="64"/>
      <c r="AQ52" s="42"/>
      <c r="AS52" s="81"/>
      <c r="AT52" s="105"/>
      <c r="AU52" s="64"/>
      <c r="AV52" s="42"/>
    </row>
    <row r="53" spans="2:48" x14ac:dyDescent="0.3">
      <c r="B53" s="30" t="s">
        <v>11</v>
      </c>
      <c r="C53" s="54">
        <f>SUM(C54:C58)</f>
        <v>0</v>
      </c>
      <c r="D53" s="54">
        <f t="shared" ref="D53:AL53" si="107">SUM(D54:D58)</f>
        <v>0</v>
      </c>
      <c r="E53" s="51">
        <f t="shared" si="107"/>
        <v>0</v>
      </c>
      <c r="F53" s="54">
        <f t="shared" si="107"/>
        <v>0</v>
      </c>
      <c r="G53" s="54">
        <f t="shared" si="107"/>
        <v>0</v>
      </c>
      <c r="H53" s="51">
        <f t="shared" si="107"/>
        <v>0</v>
      </c>
      <c r="I53" s="54">
        <f t="shared" si="107"/>
        <v>0</v>
      </c>
      <c r="J53" s="54">
        <f t="shared" si="107"/>
        <v>0</v>
      </c>
      <c r="K53" s="51">
        <f t="shared" si="107"/>
        <v>0</v>
      </c>
      <c r="L53" s="54">
        <f t="shared" si="107"/>
        <v>0</v>
      </c>
      <c r="M53" s="54">
        <f t="shared" si="107"/>
        <v>0</v>
      </c>
      <c r="N53" s="51">
        <f t="shared" si="107"/>
        <v>0</v>
      </c>
      <c r="O53" s="54">
        <f t="shared" si="107"/>
        <v>0</v>
      </c>
      <c r="P53" s="54">
        <f t="shared" si="107"/>
        <v>0</v>
      </c>
      <c r="Q53" s="51">
        <f t="shared" si="107"/>
        <v>0</v>
      </c>
      <c r="R53" s="54">
        <f t="shared" si="107"/>
        <v>0</v>
      </c>
      <c r="S53" s="54">
        <f t="shared" si="107"/>
        <v>0</v>
      </c>
      <c r="T53" s="51">
        <f t="shared" si="107"/>
        <v>0</v>
      </c>
      <c r="U53" s="54">
        <f t="shared" si="107"/>
        <v>0</v>
      </c>
      <c r="V53" s="54">
        <f t="shared" si="107"/>
        <v>0</v>
      </c>
      <c r="W53" s="51">
        <f t="shared" si="107"/>
        <v>0</v>
      </c>
      <c r="X53" s="54">
        <f t="shared" si="107"/>
        <v>0</v>
      </c>
      <c r="Y53" s="54">
        <f t="shared" si="107"/>
        <v>0</v>
      </c>
      <c r="Z53" s="51">
        <f t="shared" si="107"/>
        <v>0</v>
      </c>
      <c r="AA53" s="54">
        <f t="shared" si="107"/>
        <v>0</v>
      </c>
      <c r="AB53" s="54">
        <f t="shared" si="107"/>
        <v>0</v>
      </c>
      <c r="AC53" s="51">
        <f t="shared" si="107"/>
        <v>0</v>
      </c>
      <c r="AD53" s="54">
        <f t="shared" si="107"/>
        <v>0</v>
      </c>
      <c r="AE53" s="54">
        <f t="shared" si="107"/>
        <v>0</v>
      </c>
      <c r="AF53" s="51">
        <f t="shared" si="107"/>
        <v>0</v>
      </c>
      <c r="AG53" s="54">
        <f t="shared" si="107"/>
        <v>0</v>
      </c>
      <c r="AH53" s="54">
        <f t="shared" si="107"/>
        <v>0</v>
      </c>
      <c r="AI53" s="51">
        <f t="shared" si="107"/>
        <v>0</v>
      </c>
      <c r="AJ53" s="54">
        <f t="shared" si="107"/>
        <v>0</v>
      </c>
      <c r="AK53" s="54">
        <f t="shared" si="107"/>
        <v>0</v>
      </c>
      <c r="AL53" s="51">
        <f t="shared" si="107"/>
        <v>0</v>
      </c>
      <c r="AN53" s="86">
        <f t="shared" ref="AN53" si="108">SUM(AN54:AN58)</f>
        <v>0</v>
      </c>
      <c r="AO53" s="67">
        <f>+AN53/$AN$7</f>
        <v>0</v>
      </c>
      <c r="AP53" s="73">
        <f t="shared" si="50"/>
        <v>0</v>
      </c>
      <c r="AQ53" s="42"/>
      <c r="AS53" s="86">
        <f t="shared" ref="AS53" si="109">SUM(AS54:AS58)</f>
        <v>0</v>
      </c>
      <c r="AT53" s="98">
        <f>+AS53/$AN$7</f>
        <v>0</v>
      </c>
      <c r="AU53" s="73">
        <f>+AS53/$AV$7</f>
        <v>0</v>
      </c>
      <c r="AV53" s="42"/>
    </row>
    <row r="54" spans="2:48" x14ac:dyDescent="0.3">
      <c r="B54" s="31" t="s">
        <v>4</v>
      </c>
      <c r="C54" s="55"/>
      <c r="D54" s="55"/>
      <c r="E54" s="49">
        <f t="shared" ref="E54:E57" si="110">+C54-D54</f>
        <v>0</v>
      </c>
      <c r="F54" s="55"/>
      <c r="G54" s="55"/>
      <c r="H54" s="49">
        <f t="shared" ref="H54:H57" si="111">+F54-G54</f>
        <v>0</v>
      </c>
      <c r="I54" s="55"/>
      <c r="J54" s="55"/>
      <c r="K54" s="49">
        <f t="shared" ref="K54:K57" si="112">+I54-J54</f>
        <v>0</v>
      </c>
      <c r="L54" s="55"/>
      <c r="M54" s="55"/>
      <c r="N54" s="49">
        <f t="shared" ref="N54:N57" si="113">+L54-M54</f>
        <v>0</v>
      </c>
      <c r="O54" s="55"/>
      <c r="P54" s="55"/>
      <c r="Q54" s="49">
        <f t="shared" ref="Q54:Q57" si="114">+O54-P54</f>
        <v>0</v>
      </c>
      <c r="R54" s="55"/>
      <c r="S54" s="55"/>
      <c r="T54" s="49">
        <f t="shared" ref="T54:T57" si="115">+R54-S54</f>
        <v>0</v>
      </c>
      <c r="U54" s="55"/>
      <c r="V54" s="55"/>
      <c r="W54" s="49">
        <f t="shared" ref="W54:W57" si="116">+U54-V54</f>
        <v>0</v>
      </c>
      <c r="X54" s="55"/>
      <c r="Y54" s="55"/>
      <c r="Z54" s="49">
        <f t="shared" ref="Z54:Z57" si="117">+X54-Y54</f>
        <v>0</v>
      </c>
      <c r="AA54" s="55"/>
      <c r="AB54" s="55"/>
      <c r="AC54" s="49">
        <f t="shared" ref="AC54:AC57" si="118">+AA54-AB54</f>
        <v>0</v>
      </c>
      <c r="AD54" s="55"/>
      <c r="AE54" s="55"/>
      <c r="AF54" s="49">
        <f t="shared" ref="AF54:AF57" si="119">+AD54-AE54</f>
        <v>0</v>
      </c>
      <c r="AG54" s="55"/>
      <c r="AH54" s="55"/>
      <c r="AI54" s="49">
        <f t="shared" ref="AI54:AI57" si="120">+AG54-AH54</f>
        <v>0</v>
      </c>
      <c r="AJ54" s="55"/>
      <c r="AK54" s="55"/>
      <c r="AL54" s="49">
        <f t="shared" ref="AL54:AL57" si="121">+AJ54-AK54</f>
        <v>0</v>
      </c>
      <c r="AN54" s="87">
        <f t="shared" ref="AN54:AN57" si="122">+SUMIFS($C54:$AL54,$C$2:$AL$2,AN$2)</f>
        <v>0</v>
      </c>
      <c r="AP54" s="74">
        <f t="shared" si="50"/>
        <v>0</v>
      </c>
      <c r="AQ54" s="42"/>
      <c r="AS54" s="87">
        <f t="shared" ref="AS54:AS57" si="123">+SUMIFS($C54:$AL54,$C$2:$AL$2,AS$2)</f>
        <v>0</v>
      </c>
      <c r="AT54" s="105"/>
      <c r="AU54" s="74">
        <f>+AS54/$AV$7</f>
        <v>0</v>
      </c>
      <c r="AV54" s="42"/>
    </row>
    <row r="55" spans="2:48" x14ac:dyDescent="0.3">
      <c r="B55" s="31" t="s">
        <v>9</v>
      </c>
      <c r="C55" s="55"/>
      <c r="D55" s="55"/>
      <c r="E55" s="49">
        <f t="shared" si="110"/>
        <v>0</v>
      </c>
      <c r="F55" s="55"/>
      <c r="G55" s="55"/>
      <c r="H55" s="49">
        <f t="shared" si="111"/>
        <v>0</v>
      </c>
      <c r="I55" s="55"/>
      <c r="J55" s="55"/>
      <c r="K55" s="49">
        <f t="shared" si="112"/>
        <v>0</v>
      </c>
      <c r="L55" s="55"/>
      <c r="M55" s="55"/>
      <c r="N55" s="49">
        <f t="shared" si="113"/>
        <v>0</v>
      </c>
      <c r="O55" s="55"/>
      <c r="P55" s="55"/>
      <c r="Q55" s="49">
        <f t="shared" si="114"/>
        <v>0</v>
      </c>
      <c r="R55" s="55"/>
      <c r="S55" s="55"/>
      <c r="T55" s="49">
        <f t="shared" si="115"/>
        <v>0</v>
      </c>
      <c r="U55" s="55"/>
      <c r="V55" s="55"/>
      <c r="W55" s="49">
        <f t="shared" si="116"/>
        <v>0</v>
      </c>
      <c r="X55" s="55"/>
      <c r="Y55" s="55"/>
      <c r="Z55" s="49">
        <f t="shared" si="117"/>
        <v>0</v>
      </c>
      <c r="AA55" s="55"/>
      <c r="AB55" s="55"/>
      <c r="AC55" s="49">
        <f t="shared" si="118"/>
        <v>0</v>
      </c>
      <c r="AD55" s="55"/>
      <c r="AE55" s="55"/>
      <c r="AF55" s="49">
        <f t="shared" si="119"/>
        <v>0</v>
      </c>
      <c r="AG55" s="55"/>
      <c r="AH55" s="55"/>
      <c r="AI55" s="49">
        <f t="shared" si="120"/>
        <v>0</v>
      </c>
      <c r="AJ55" s="55"/>
      <c r="AK55" s="55"/>
      <c r="AL55" s="49">
        <f t="shared" si="121"/>
        <v>0</v>
      </c>
      <c r="AN55" s="87">
        <f t="shared" si="122"/>
        <v>0</v>
      </c>
      <c r="AP55" s="74">
        <f t="shared" si="50"/>
        <v>0</v>
      </c>
      <c r="AQ55" s="42"/>
      <c r="AS55" s="87">
        <f t="shared" si="123"/>
        <v>0</v>
      </c>
      <c r="AT55" s="105"/>
      <c r="AU55" s="74">
        <f>+AS55/$AV$7</f>
        <v>0</v>
      </c>
      <c r="AV55" s="42"/>
    </row>
    <row r="56" spans="2:48" x14ac:dyDescent="0.3">
      <c r="B56" s="31" t="s">
        <v>8</v>
      </c>
      <c r="C56" s="55"/>
      <c r="D56" s="55"/>
      <c r="E56" s="49">
        <f t="shared" si="110"/>
        <v>0</v>
      </c>
      <c r="F56" s="55"/>
      <c r="G56" s="55"/>
      <c r="H56" s="49">
        <f t="shared" si="111"/>
        <v>0</v>
      </c>
      <c r="I56" s="55"/>
      <c r="J56" s="55"/>
      <c r="K56" s="49">
        <f t="shared" si="112"/>
        <v>0</v>
      </c>
      <c r="L56" s="55"/>
      <c r="M56" s="55"/>
      <c r="N56" s="49">
        <f t="shared" si="113"/>
        <v>0</v>
      </c>
      <c r="O56" s="55"/>
      <c r="P56" s="55"/>
      <c r="Q56" s="49">
        <f t="shared" si="114"/>
        <v>0</v>
      </c>
      <c r="R56" s="55"/>
      <c r="S56" s="55"/>
      <c r="T56" s="49">
        <f t="shared" si="115"/>
        <v>0</v>
      </c>
      <c r="U56" s="55"/>
      <c r="V56" s="55"/>
      <c r="W56" s="49">
        <f t="shared" si="116"/>
        <v>0</v>
      </c>
      <c r="X56" s="55"/>
      <c r="Y56" s="55"/>
      <c r="Z56" s="49">
        <f t="shared" si="117"/>
        <v>0</v>
      </c>
      <c r="AA56" s="55"/>
      <c r="AB56" s="55"/>
      <c r="AC56" s="49">
        <f t="shared" si="118"/>
        <v>0</v>
      </c>
      <c r="AD56" s="55"/>
      <c r="AE56" s="55"/>
      <c r="AF56" s="49">
        <f t="shared" si="119"/>
        <v>0</v>
      </c>
      <c r="AG56" s="55"/>
      <c r="AH56" s="55"/>
      <c r="AI56" s="49">
        <f t="shared" si="120"/>
        <v>0</v>
      </c>
      <c r="AJ56" s="55"/>
      <c r="AK56" s="55"/>
      <c r="AL56" s="49">
        <f t="shared" si="121"/>
        <v>0</v>
      </c>
      <c r="AN56" s="87">
        <f t="shared" si="122"/>
        <v>0</v>
      </c>
      <c r="AP56" s="74">
        <f t="shared" si="50"/>
        <v>0</v>
      </c>
      <c r="AQ56" s="42"/>
      <c r="AS56" s="87">
        <f t="shared" si="123"/>
        <v>0</v>
      </c>
      <c r="AT56" s="105"/>
      <c r="AU56" s="74">
        <f>+AS56/$AV$7</f>
        <v>0</v>
      </c>
      <c r="AV56" s="42"/>
    </row>
    <row r="57" spans="2:48" x14ac:dyDescent="0.3">
      <c r="B57" s="31"/>
      <c r="C57" s="55"/>
      <c r="D57" s="55"/>
      <c r="E57" s="49">
        <f t="shared" si="110"/>
        <v>0</v>
      </c>
      <c r="F57" s="55"/>
      <c r="G57" s="55"/>
      <c r="H57" s="49">
        <f t="shared" si="111"/>
        <v>0</v>
      </c>
      <c r="I57" s="55"/>
      <c r="J57" s="55"/>
      <c r="K57" s="49">
        <f t="shared" si="112"/>
        <v>0</v>
      </c>
      <c r="L57" s="55"/>
      <c r="M57" s="55"/>
      <c r="N57" s="49">
        <f t="shared" si="113"/>
        <v>0</v>
      </c>
      <c r="O57" s="55"/>
      <c r="P57" s="55"/>
      <c r="Q57" s="49">
        <f t="shared" si="114"/>
        <v>0</v>
      </c>
      <c r="R57" s="55"/>
      <c r="S57" s="55"/>
      <c r="T57" s="49">
        <f t="shared" si="115"/>
        <v>0</v>
      </c>
      <c r="U57" s="55"/>
      <c r="V57" s="55"/>
      <c r="W57" s="49">
        <f t="shared" si="116"/>
        <v>0</v>
      </c>
      <c r="X57" s="55"/>
      <c r="Y57" s="55"/>
      <c r="Z57" s="49">
        <f t="shared" si="117"/>
        <v>0</v>
      </c>
      <c r="AA57" s="55"/>
      <c r="AB57" s="55"/>
      <c r="AC57" s="49">
        <f t="shared" si="118"/>
        <v>0</v>
      </c>
      <c r="AD57" s="55"/>
      <c r="AE57" s="55"/>
      <c r="AF57" s="49">
        <f t="shared" si="119"/>
        <v>0</v>
      </c>
      <c r="AG57" s="55"/>
      <c r="AH57" s="55"/>
      <c r="AI57" s="49">
        <f t="shared" si="120"/>
        <v>0</v>
      </c>
      <c r="AJ57" s="55"/>
      <c r="AK57" s="55"/>
      <c r="AL57" s="49">
        <f t="shared" si="121"/>
        <v>0</v>
      </c>
      <c r="AN57" s="87">
        <f t="shared" si="122"/>
        <v>0</v>
      </c>
      <c r="AP57" s="74">
        <f t="shared" si="50"/>
        <v>0</v>
      </c>
      <c r="AQ57" s="42"/>
      <c r="AS57" s="87">
        <f t="shared" si="123"/>
        <v>0</v>
      </c>
      <c r="AT57" s="105"/>
      <c r="AU57" s="74">
        <f>+AS57/$AV$7</f>
        <v>0</v>
      </c>
      <c r="AV57" s="42"/>
    </row>
    <row r="58" spans="2:48" x14ac:dyDescent="0.3">
      <c r="C58" s="41"/>
      <c r="D58" s="41"/>
      <c r="E58" s="45"/>
      <c r="F58" s="41"/>
      <c r="G58" s="41"/>
      <c r="H58" s="45"/>
      <c r="I58" s="41"/>
      <c r="J58" s="41"/>
      <c r="K58" s="45"/>
      <c r="L58" s="41"/>
      <c r="M58" s="41"/>
      <c r="N58" s="45"/>
      <c r="O58" s="41"/>
      <c r="P58" s="41"/>
      <c r="Q58" s="45"/>
      <c r="R58" s="41"/>
      <c r="S58" s="41"/>
      <c r="T58" s="45"/>
      <c r="U58" s="41"/>
      <c r="V58" s="41"/>
      <c r="W58" s="45"/>
      <c r="X58" s="41"/>
      <c r="Y58" s="41"/>
      <c r="Z58" s="45"/>
      <c r="AA58" s="41"/>
      <c r="AB58" s="41"/>
      <c r="AC58" s="45"/>
      <c r="AD58" s="41"/>
      <c r="AE58" s="41"/>
      <c r="AF58" s="45"/>
      <c r="AG58" s="41"/>
      <c r="AH58" s="41"/>
      <c r="AI58" s="45"/>
      <c r="AJ58" s="41"/>
      <c r="AK58" s="41"/>
      <c r="AL58" s="45"/>
      <c r="AN58" s="81"/>
      <c r="AP58" s="64"/>
      <c r="AQ58" s="42"/>
      <c r="AS58" s="81"/>
      <c r="AT58" s="105"/>
      <c r="AU58" s="64"/>
      <c r="AV58" s="42"/>
    </row>
    <row r="59" spans="2:48" x14ac:dyDescent="0.3">
      <c r="B59" s="30" t="s">
        <v>16</v>
      </c>
      <c r="C59" s="54">
        <f t="shared" ref="C59:AL59" si="124">SUM(C60:C66)</f>
        <v>2500</v>
      </c>
      <c r="D59" s="54">
        <f t="shared" si="124"/>
        <v>1300</v>
      </c>
      <c r="E59" s="51">
        <f t="shared" si="124"/>
        <v>1200</v>
      </c>
      <c r="F59" s="54">
        <f t="shared" si="124"/>
        <v>0</v>
      </c>
      <c r="G59" s="54">
        <f t="shared" si="124"/>
        <v>0</v>
      </c>
      <c r="H59" s="51">
        <f t="shared" si="124"/>
        <v>0</v>
      </c>
      <c r="I59" s="54">
        <f t="shared" si="124"/>
        <v>0</v>
      </c>
      <c r="J59" s="54">
        <f t="shared" si="124"/>
        <v>0</v>
      </c>
      <c r="K59" s="51">
        <f t="shared" si="124"/>
        <v>0</v>
      </c>
      <c r="L59" s="54">
        <f t="shared" si="124"/>
        <v>0</v>
      </c>
      <c r="M59" s="54">
        <f t="shared" si="124"/>
        <v>0</v>
      </c>
      <c r="N59" s="51">
        <f t="shared" si="124"/>
        <v>0</v>
      </c>
      <c r="O59" s="54">
        <f t="shared" si="124"/>
        <v>0</v>
      </c>
      <c r="P59" s="54">
        <f t="shared" si="124"/>
        <v>0</v>
      </c>
      <c r="Q59" s="51">
        <f t="shared" si="124"/>
        <v>0</v>
      </c>
      <c r="R59" s="54">
        <f t="shared" si="124"/>
        <v>0</v>
      </c>
      <c r="S59" s="54">
        <f t="shared" si="124"/>
        <v>0</v>
      </c>
      <c r="T59" s="51">
        <f t="shared" si="124"/>
        <v>0</v>
      </c>
      <c r="U59" s="54">
        <f t="shared" si="124"/>
        <v>0</v>
      </c>
      <c r="V59" s="54">
        <f t="shared" si="124"/>
        <v>0</v>
      </c>
      <c r="W59" s="51">
        <f t="shared" si="124"/>
        <v>0</v>
      </c>
      <c r="X59" s="54">
        <f t="shared" si="124"/>
        <v>0</v>
      </c>
      <c r="Y59" s="54">
        <f t="shared" si="124"/>
        <v>0</v>
      </c>
      <c r="Z59" s="51">
        <f t="shared" si="124"/>
        <v>0</v>
      </c>
      <c r="AA59" s="54">
        <f t="shared" si="124"/>
        <v>0</v>
      </c>
      <c r="AB59" s="54">
        <f t="shared" si="124"/>
        <v>0</v>
      </c>
      <c r="AC59" s="51">
        <f t="shared" si="124"/>
        <v>0</v>
      </c>
      <c r="AD59" s="54">
        <f t="shared" si="124"/>
        <v>0</v>
      </c>
      <c r="AE59" s="54">
        <f t="shared" si="124"/>
        <v>0</v>
      </c>
      <c r="AF59" s="51">
        <f t="shared" si="124"/>
        <v>0</v>
      </c>
      <c r="AG59" s="54">
        <f t="shared" si="124"/>
        <v>0</v>
      </c>
      <c r="AH59" s="54">
        <f t="shared" si="124"/>
        <v>0</v>
      </c>
      <c r="AI59" s="51">
        <f t="shared" si="124"/>
        <v>0</v>
      </c>
      <c r="AJ59" s="54">
        <f t="shared" si="124"/>
        <v>0</v>
      </c>
      <c r="AK59" s="54">
        <f t="shared" si="124"/>
        <v>0</v>
      </c>
      <c r="AL59" s="51">
        <f t="shared" si="124"/>
        <v>0</v>
      </c>
      <c r="AN59" s="86">
        <f>SUM(AN60:AN66)</f>
        <v>2500</v>
      </c>
      <c r="AO59" s="67">
        <f>+AN59/$AN$7</f>
        <v>0.125</v>
      </c>
      <c r="AP59" s="73">
        <f t="shared" si="50"/>
        <v>31.5</v>
      </c>
      <c r="AQ59" s="42"/>
      <c r="AS59" s="86">
        <f>SUM(AS60:AS66)</f>
        <v>1300</v>
      </c>
      <c r="AT59" s="98">
        <f>+AS59/$AN$7</f>
        <v>6.5000000000000002E-2</v>
      </c>
      <c r="AU59" s="73">
        <f t="shared" ref="AU59:AU65" si="125">+AS59/$AV$7</f>
        <v>1.3</v>
      </c>
      <c r="AV59" s="42"/>
    </row>
    <row r="60" spans="2:48" x14ac:dyDescent="0.3">
      <c r="B60" s="31" t="s">
        <v>10</v>
      </c>
      <c r="C60" s="55">
        <v>200</v>
      </c>
      <c r="D60" s="55">
        <v>100</v>
      </c>
      <c r="E60" s="49">
        <f t="shared" ref="E60:E65" si="126">+C60-D60</f>
        <v>100</v>
      </c>
      <c r="F60" s="55"/>
      <c r="G60" s="55"/>
      <c r="H60" s="49">
        <f t="shared" ref="H60:H65" si="127">+F60-G60</f>
        <v>0</v>
      </c>
      <c r="I60" s="55"/>
      <c r="J60" s="55"/>
      <c r="K60" s="49">
        <f t="shared" ref="K60:K65" si="128">+I60-J60</f>
        <v>0</v>
      </c>
      <c r="L60" s="55"/>
      <c r="M60" s="55"/>
      <c r="N60" s="49">
        <f t="shared" ref="N60:N65" si="129">+L60-M60</f>
        <v>0</v>
      </c>
      <c r="O60" s="55"/>
      <c r="P60" s="55"/>
      <c r="Q60" s="49">
        <f t="shared" ref="Q60:Q65" si="130">+O60-P60</f>
        <v>0</v>
      </c>
      <c r="R60" s="55"/>
      <c r="S60" s="55"/>
      <c r="T60" s="49">
        <f t="shared" ref="T60:T65" si="131">+R60-S60</f>
        <v>0</v>
      </c>
      <c r="U60" s="55"/>
      <c r="V60" s="55"/>
      <c r="W60" s="49">
        <f t="shared" ref="W60" si="132">+U60-V60</f>
        <v>0</v>
      </c>
      <c r="X60" s="55"/>
      <c r="Y60" s="55"/>
      <c r="Z60" s="49">
        <f t="shared" ref="Z60:Z65" si="133">+X60-Y60</f>
        <v>0</v>
      </c>
      <c r="AA60" s="55"/>
      <c r="AB60" s="55"/>
      <c r="AC60" s="49">
        <f t="shared" ref="AC60:AC65" si="134">+AA60-AB60</f>
        <v>0</v>
      </c>
      <c r="AD60" s="55"/>
      <c r="AE60" s="55"/>
      <c r="AF60" s="49">
        <f t="shared" ref="AF60:AF65" si="135">+AD60-AE60</f>
        <v>0</v>
      </c>
      <c r="AG60" s="55"/>
      <c r="AH60" s="55"/>
      <c r="AI60" s="49">
        <f t="shared" ref="AI60:AI65" si="136">+AG60-AH60</f>
        <v>0</v>
      </c>
      <c r="AJ60" s="55"/>
      <c r="AK60" s="55"/>
      <c r="AL60" s="49">
        <f t="shared" ref="AL60:AL65" si="137">+AJ60-AK60</f>
        <v>0</v>
      </c>
      <c r="AN60" s="87">
        <f>+SUMIFS($C60:$AL60,$C$2:$AL$2,AN$2)</f>
        <v>200</v>
      </c>
      <c r="AP60" s="74">
        <f t="shared" si="50"/>
        <v>2.52</v>
      </c>
      <c r="AQ60" s="42"/>
      <c r="AS60" s="87">
        <f t="shared" ref="AS60:AS65" si="138">+SUMIFS($C60:$AL60,$C$2:$AL$2,AS$2)</f>
        <v>100</v>
      </c>
      <c r="AT60" s="105"/>
      <c r="AU60" s="74">
        <f t="shared" si="125"/>
        <v>0.1</v>
      </c>
      <c r="AV60" s="42"/>
    </row>
    <row r="61" spans="2:48" x14ac:dyDescent="0.3">
      <c r="B61" s="31" t="s">
        <v>29</v>
      </c>
      <c r="C61" s="55">
        <v>200</v>
      </c>
      <c r="D61" s="55">
        <v>100</v>
      </c>
      <c r="E61" s="49">
        <f t="shared" si="126"/>
        <v>100</v>
      </c>
      <c r="F61" s="55"/>
      <c r="G61" s="55"/>
      <c r="H61" s="49">
        <f t="shared" si="127"/>
        <v>0</v>
      </c>
      <c r="I61" s="55"/>
      <c r="J61" s="55"/>
      <c r="K61" s="49">
        <f t="shared" si="128"/>
        <v>0</v>
      </c>
      <c r="L61" s="55"/>
      <c r="M61" s="55"/>
      <c r="N61" s="49">
        <f t="shared" si="129"/>
        <v>0</v>
      </c>
      <c r="O61" s="55"/>
      <c r="P61" s="55"/>
      <c r="Q61" s="49">
        <f t="shared" si="130"/>
        <v>0</v>
      </c>
      <c r="R61" s="55"/>
      <c r="S61" s="55"/>
      <c r="T61" s="49">
        <f t="shared" si="131"/>
        <v>0</v>
      </c>
      <c r="U61" s="55"/>
      <c r="V61" s="55"/>
      <c r="W61" s="49"/>
      <c r="X61" s="55"/>
      <c r="Y61" s="55"/>
      <c r="Z61" s="49">
        <f t="shared" si="133"/>
        <v>0</v>
      </c>
      <c r="AA61" s="55"/>
      <c r="AB61" s="55"/>
      <c r="AC61" s="49">
        <f t="shared" si="134"/>
        <v>0</v>
      </c>
      <c r="AD61" s="55"/>
      <c r="AE61" s="55"/>
      <c r="AF61" s="49">
        <f t="shared" si="135"/>
        <v>0</v>
      </c>
      <c r="AG61" s="55"/>
      <c r="AH61" s="55"/>
      <c r="AI61" s="49">
        <f t="shared" si="136"/>
        <v>0</v>
      </c>
      <c r="AJ61" s="55"/>
      <c r="AK61" s="55"/>
      <c r="AL61" s="49">
        <f t="shared" si="137"/>
        <v>0</v>
      </c>
      <c r="AN61" s="87">
        <f t="shared" ref="AN60:AN65" si="139">+SUMIFS($C61:$AL61,$C$2:$AL$2,AN$2)</f>
        <v>200</v>
      </c>
      <c r="AP61" s="74">
        <f t="shared" si="50"/>
        <v>2.52</v>
      </c>
      <c r="AQ61" s="42"/>
      <c r="AS61" s="87">
        <f t="shared" si="138"/>
        <v>100</v>
      </c>
      <c r="AT61" s="105"/>
      <c r="AU61" s="74">
        <f t="shared" si="125"/>
        <v>0.1</v>
      </c>
      <c r="AV61" s="42"/>
    </row>
    <row r="62" spans="2:48" x14ac:dyDescent="0.3">
      <c r="B62" s="31" t="s">
        <v>36</v>
      </c>
      <c r="C62" s="55">
        <v>100</v>
      </c>
      <c r="D62" s="55">
        <v>100</v>
      </c>
      <c r="E62" s="49">
        <f t="shared" si="126"/>
        <v>0</v>
      </c>
      <c r="F62" s="55"/>
      <c r="G62" s="55"/>
      <c r="H62" s="49">
        <f t="shared" si="127"/>
        <v>0</v>
      </c>
      <c r="I62" s="55"/>
      <c r="J62" s="55"/>
      <c r="K62" s="49">
        <f t="shared" si="128"/>
        <v>0</v>
      </c>
      <c r="L62" s="55"/>
      <c r="M62" s="55"/>
      <c r="N62" s="49">
        <f t="shared" si="129"/>
        <v>0</v>
      </c>
      <c r="O62" s="55"/>
      <c r="P62" s="55"/>
      <c r="Q62" s="49">
        <f t="shared" si="130"/>
        <v>0</v>
      </c>
      <c r="R62" s="55"/>
      <c r="S62" s="55"/>
      <c r="T62" s="49">
        <f t="shared" si="131"/>
        <v>0</v>
      </c>
      <c r="U62" s="55"/>
      <c r="V62" s="55"/>
      <c r="W62" s="49"/>
      <c r="X62" s="55"/>
      <c r="Y62" s="55"/>
      <c r="Z62" s="49">
        <f t="shared" si="133"/>
        <v>0</v>
      </c>
      <c r="AA62" s="55"/>
      <c r="AB62" s="55"/>
      <c r="AC62" s="49">
        <f t="shared" si="134"/>
        <v>0</v>
      </c>
      <c r="AD62" s="55"/>
      <c r="AE62" s="55"/>
      <c r="AF62" s="49">
        <f t="shared" si="135"/>
        <v>0</v>
      </c>
      <c r="AG62" s="55"/>
      <c r="AH62" s="55"/>
      <c r="AI62" s="49">
        <f t="shared" si="136"/>
        <v>0</v>
      </c>
      <c r="AJ62" s="55"/>
      <c r="AK62" s="55"/>
      <c r="AL62" s="49">
        <f t="shared" si="137"/>
        <v>0</v>
      </c>
      <c r="AN62" s="87">
        <f t="shared" si="139"/>
        <v>100</v>
      </c>
      <c r="AP62" s="74">
        <f t="shared" si="50"/>
        <v>1.26</v>
      </c>
      <c r="AQ62" s="42"/>
      <c r="AS62" s="87">
        <f t="shared" si="138"/>
        <v>100</v>
      </c>
      <c r="AT62" s="105"/>
      <c r="AU62" s="74">
        <f t="shared" si="125"/>
        <v>0.1</v>
      </c>
      <c r="AV62" s="42"/>
    </row>
    <row r="63" spans="2:48" x14ac:dyDescent="0.3">
      <c r="B63" s="31" t="s">
        <v>59</v>
      </c>
      <c r="C63" s="55">
        <v>1000</v>
      </c>
      <c r="D63" s="55">
        <v>500</v>
      </c>
      <c r="E63" s="49">
        <f t="shared" si="126"/>
        <v>500</v>
      </c>
      <c r="F63" s="55"/>
      <c r="G63" s="55"/>
      <c r="H63" s="49">
        <f t="shared" si="127"/>
        <v>0</v>
      </c>
      <c r="I63" s="55"/>
      <c r="J63" s="55"/>
      <c r="K63" s="49">
        <f t="shared" si="128"/>
        <v>0</v>
      </c>
      <c r="L63" s="55"/>
      <c r="M63" s="55"/>
      <c r="N63" s="49">
        <f t="shared" si="129"/>
        <v>0</v>
      </c>
      <c r="O63" s="55"/>
      <c r="P63" s="55"/>
      <c r="Q63" s="49">
        <f t="shared" si="130"/>
        <v>0</v>
      </c>
      <c r="R63" s="55"/>
      <c r="S63" s="55"/>
      <c r="T63" s="49">
        <f t="shared" si="131"/>
        <v>0</v>
      </c>
      <c r="U63" s="55"/>
      <c r="V63" s="55"/>
      <c r="W63" s="49"/>
      <c r="X63" s="55"/>
      <c r="Y63" s="55"/>
      <c r="Z63" s="49">
        <f t="shared" si="133"/>
        <v>0</v>
      </c>
      <c r="AA63" s="55"/>
      <c r="AB63" s="55"/>
      <c r="AC63" s="49">
        <f t="shared" si="134"/>
        <v>0</v>
      </c>
      <c r="AD63" s="55"/>
      <c r="AE63" s="55"/>
      <c r="AF63" s="49">
        <f t="shared" si="135"/>
        <v>0</v>
      </c>
      <c r="AG63" s="55"/>
      <c r="AH63" s="55"/>
      <c r="AI63" s="49">
        <f t="shared" si="136"/>
        <v>0</v>
      </c>
      <c r="AJ63" s="55"/>
      <c r="AK63" s="55"/>
      <c r="AL63" s="49">
        <f t="shared" si="137"/>
        <v>0</v>
      </c>
      <c r="AN63" s="87">
        <f t="shared" si="139"/>
        <v>1000</v>
      </c>
      <c r="AP63" s="74">
        <f t="shared" si="50"/>
        <v>12.6</v>
      </c>
      <c r="AQ63" s="42"/>
      <c r="AS63" s="87">
        <f t="shared" si="138"/>
        <v>500</v>
      </c>
      <c r="AT63" s="105"/>
      <c r="AU63" s="74">
        <f t="shared" si="125"/>
        <v>0.5</v>
      </c>
      <c r="AV63" s="42"/>
    </row>
    <row r="64" spans="2:48" x14ac:dyDescent="0.3">
      <c r="B64" s="31" t="s">
        <v>60</v>
      </c>
      <c r="C64" s="55">
        <v>1000</v>
      </c>
      <c r="D64" s="55">
        <v>500</v>
      </c>
      <c r="E64" s="49">
        <f t="shared" si="126"/>
        <v>500</v>
      </c>
      <c r="F64" s="55"/>
      <c r="G64" s="55"/>
      <c r="H64" s="49">
        <f t="shared" si="127"/>
        <v>0</v>
      </c>
      <c r="I64" s="55"/>
      <c r="J64" s="55"/>
      <c r="K64" s="49">
        <f t="shared" si="128"/>
        <v>0</v>
      </c>
      <c r="L64" s="55"/>
      <c r="M64" s="55"/>
      <c r="N64" s="49">
        <f t="shared" si="129"/>
        <v>0</v>
      </c>
      <c r="O64" s="55"/>
      <c r="P64" s="55"/>
      <c r="Q64" s="49">
        <f t="shared" si="130"/>
        <v>0</v>
      </c>
      <c r="R64" s="55"/>
      <c r="S64" s="55"/>
      <c r="T64" s="49">
        <f t="shared" si="131"/>
        <v>0</v>
      </c>
      <c r="U64" s="55"/>
      <c r="V64" s="55"/>
      <c r="W64" s="49"/>
      <c r="X64" s="55"/>
      <c r="Y64" s="55"/>
      <c r="Z64" s="49">
        <f t="shared" si="133"/>
        <v>0</v>
      </c>
      <c r="AA64" s="55"/>
      <c r="AB64" s="55"/>
      <c r="AC64" s="49">
        <f t="shared" si="134"/>
        <v>0</v>
      </c>
      <c r="AD64" s="55"/>
      <c r="AE64" s="55"/>
      <c r="AF64" s="49">
        <f t="shared" si="135"/>
        <v>0</v>
      </c>
      <c r="AG64" s="55"/>
      <c r="AH64" s="55"/>
      <c r="AI64" s="49">
        <f t="shared" si="136"/>
        <v>0</v>
      </c>
      <c r="AJ64" s="55"/>
      <c r="AK64" s="55"/>
      <c r="AL64" s="49">
        <f t="shared" si="137"/>
        <v>0</v>
      </c>
      <c r="AN64" s="87">
        <f t="shared" si="139"/>
        <v>1000</v>
      </c>
      <c r="AP64" s="74">
        <f t="shared" si="50"/>
        <v>12.6</v>
      </c>
      <c r="AQ64" s="42"/>
      <c r="AS64" s="87">
        <f t="shared" si="138"/>
        <v>500</v>
      </c>
      <c r="AT64" s="105"/>
      <c r="AU64" s="74">
        <f t="shared" si="125"/>
        <v>0.5</v>
      </c>
      <c r="AV64" s="42"/>
    </row>
    <row r="65" spans="2:48" x14ac:dyDescent="0.3">
      <c r="B65" s="31"/>
      <c r="C65" s="55"/>
      <c r="D65" s="55"/>
      <c r="E65" s="49">
        <f t="shared" si="126"/>
        <v>0</v>
      </c>
      <c r="F65" s="55"/>
      <c r="G65" s="55"/>
      <c r="H65" s="49">
        <f t="shared" si="127"/>
        <v>0</v>
      </c>
      <c r="I65" s="55"/>
      <c r="J65" s="55"/>
      <c r="K65" s="49">
        <f t="shared" si="128"/>
        <v>0</v>
      </c>
      <c r="L65" s="55"/>
      <c r="M65" s="55"/>
      <c r="N65" s="49">
        <f t="shared" si="129"/>
        <v>0</v>
      </c>
      <c r="O65" s="55"/>
      <c r="P65" s="55"/>
      <c r="Q65" s="49">
        <f t="shared" si="130"/>
        <v>0</v>
      </c>
      <c r="R65" s="55"/>
      <c r="S65" s="55"/>
      <c r="T65" s="49">
        <f t="shared" si="131"/>
        <v>0</v>
      </c>
      <c r="U65" s="55"/>
      <c r="V65" s="55"/>
      <c r="W65" s="49"/>
      <c r="X65" s="55"/>
      <c r="Y65" s="55"/>
      <c r="Z65" s="49">
        <f t="shared" si="133"/>
        <v>0</v>
      </c>
      <c r="AA65" s="55"/>
      <c r="AB65" s="55"/>
      <c r="AC65" s="49">
        <f t="shared" si="134"/>
        <v>0</v>
      </c>
      <c r="AD65" s="55"/>
      <c r="AE65" s="55"/>
      <c r="AF65" s="49">
        <f t="shared" si="135"/>
        <v>0</v>
      </c>
      <c r="AG65" s="55"/>
      <c r="AH65" s="55"/>
      <c r="AI65" s="49">
        <f t="shared" si="136"/>
        <v>0</v>
      </c>
      <c r="AJ65" s="55"/>
      <c r="AK65" s="55"/>
      <c r="AL65" s="49">
        <f t="shared" si="137"/>
        <v>0</v>
      </c>
      <c r="AN65" s="87">
        <f t="shared" si="139"/>
        <v>0</v>
      </c>
      <c r="AP65" s="74">
        <f t="shared" si="50"/>
        <v>0</v>
      </c>
      <c r="AQ65" s="42"/>
      <c r="AS65" s="87">
        <f t="shared" si="138"/>
        <v>0</v>
      </c>
      <c r="AT65" s="105"/>
      <c r="AU65" s="74">
        <f t="shared" si="125"/>
        <v>0</v>
      </c>
      <c r="AV65" s="42"/>
    </row>
    <row r="66" spans="2:48" x14ac:dyDescent="0.3">
      <c r="E66" s="57"/>
      <c r="H66" s="57"/>
      <c r="K66" s="57"/>
      <c r="N66" s="57"/>
      <c r="Q66" s="57"/>
      <c r="T66" s="57"/>
      <c r="W66" s="57"/>
      <c r="Z66" s="57"/>
      <c r="AC66" s="57"/>
      <c r="AF66" s="57"/>
      <c r="AI66" s="57"/>
      <c r="AL66" s="57"/>
      <c r="AN66" s="76"/>
      <c r="AP66" s="64"/>
      <c r="AQ66" s="42"/>
      <c r="AS66" s="76"/>
      <c r="AT66" s="105"/>
      <c r="AU66" s="64"/>
      <c r="AV66" s="42"/>
    </row>
    <row r="67" spans="2:48" ht="27.6" x14ac:dyDescent="0.3">
      <c r="B67" s="30" t="s">
        <v>30</v>
      </c>
      <c r="C67" s="54">
        <f>SUM(C68:C72)</f>
        <v>300</v>
      </c>
      <c r="D67" s="54">
        <f t="shared" ref="D67:AN67" si="140">SUM(D68:D72)</f>
        <v>200</v>
      </c>
      <c r="E67" s="51">
        <f t="shared" si="140"/>
        <v>100</v>
      </c>
      <c r="F67" s="54">
        <f t="shared" si="140"/>
        <v>0</v>
      </c>
      <c r="G67" s="54">
        <f t="shared" si="140"/>
        <v>0</v>
      </c>
      <c r="H67" s="51">
        <f t="shared" si="140"/>
        <v>0</v>
      </c>
      <c r="I67" s="54">
        <f t="shared" si="140"/>
        <v>0</v>
      </c>
      <c r="J67" s="54">
        <f t="shared" si="140"/>
        <v>0</v>
      </c>
      <c r="K67" s="51">
        <f t="shared" si="140"/>
        <v>0</v>
      </c>
      <c r="L67" s="54">
        <f t="shared" si="140"/>
        <v>0</v>
      </c>
      <c r="M67" s="54">
        <f t="shared" si="140"/>
        <v>0</v>
      </c>
      <c r="N67" s="51">
        <f t="shared" si="140"/>
        <v>0</v>
      </c>
      <c r="O67" s="54">
        <f t="shared" si="140"/>
        <v>0</v>
      </c>
      <c r="P67" s="54">
        <f t="shared" si="140"/>
        <v>0</v>
      </c>
      <c r="Q67" s="51">
        <f t="shared" si="140"/>
        <v>0</v>
      </c>
      <c r="R67" s="54">
        <f t="shared" si="140"/>
        <v>0</v>
      </c>
      <c r="S67" s="54">
        <f t="shared" si="140"/>
        <v>0</v>
      </c>
      <c r="T67" s="51">
        <f t="shared" si="140"/>
        <v>0</v>
      </c>
      <c r="U67" s="54">
        <f t="shared" si="140"/>
        <v>0</v>
      </c>
      <c r="V67" s="54">
        <f t="shared" si="140"/>
        <v>0</v>
      </c>
      <c r="W67" s="51">
        <f t="shared" si="140"/>
        <v>0</v>
      </c>
      <c r="X67" s="54">
        <f t="shared" si="140"/>
        <v>0</v>
      </c>
      <c r="Y67" s="54">
        <f t="shared" si="140"/>
        <v>0</v>
      </c>
      <c r="Z67" s="51">
        <f t="shared" si="140"/>
        <v>0</v>
      </c>
      <c r="AA67" s="54">
        <f t="shared" si="140"/>
        <v>0</v>
      </c>
      <c r="AB67" s="54">
        <f t="shared" si="140"/>
        <v>0</v>
      </c>
      <c r="AC67" s="51">
        <f t="shared" si="140"/>
        <v>0</v>
      </c>
      <c r="AD67" s="54">
        <f t="shared" si="140"/>
        <v>0</v>
      </c>
      <c r="AE67" s="54">
        <f t="shared" si="140"/>
        <v>0</v>
      </c>
      <c r="AF67" s="51">
        <f t="shared" si="140"/>
        <v>0</v>
      </c>
      <c r="AG67" s="54">
        <f t="shared" si="140"/>
        <v>0</v>
      </c>
      <c r="AH67" s="54">
        <f t="shared" si="140"/>
        <v>0</v>
      </c>
      <c r="AI67" s="51">
        <f t="shared" si="140"/>
        <v>0</v>
      </c>
      <c r="AJ67" s="54">
        <f t="shared" si="140"/>
        <v>0</v>
      </c>
      <c r="AK67" s="54">
        <f t="shared" si="140"/>
        <v>0</v>
      </c>
      <c r="AL67" s="51">
        <f t="shared" si="140"/>
        <v>0</v>
      </c>
      <c r="AN67" s="86">
        <f t="shared" si="140"/>
        <v>300</v>
      </c>
      <c r="AO67" s="67">
        <f>+AN67/$AN$7</f>
        <v>1.4999999999999999E-2</v>
      </c>
      <c r="AP67" s="73">
        <f t="shared" ref="AP67:AP72" si="141">+AN67/$AQ$7</f>
        <v>3.78</v>
      </c>
      <c r="AQ67" s="42"/>
      <c r="AS67" s="86">
        <f t="shared" ref="AS67" si="142">SUM(AS68:AS72)</f>
        <v>200</v>
      </c>
      <c r="AT67" s="98">
        <f>+AS67/$AN$7</f>
        <v>0.01</v>
      </c>
      <c r="AU67" s="73">
        <f>+AS67/$AV$7</f>
        <v>0.2</v>
      </c>
      <c r="AV67" s="42"/>
    </row>
    <row r="68" spans="2:48" x14ac:dyDescent="0.3">
      <c r="B68" s="31" t="s">
        <v>31</v>
      </c>
      <c r="C68" s="55">
        <v>300</v>
      </c>
      <c r="D68" s="55">
        <v>200</v>
      </c>
      <c r="E68" s="49">
        <f t="shared" ref="E68:E72" si="143">+C68-D68</f>
        <v>100</v>
      </c>
      <c r="F68" s="55"/>
      <c r="G68" s="55"/>
      <c r="H68" s="49">
        <f t="shared" ref="H68:H72" si="144">+F68-G68</f>
        <v>0</v>
      </c>
      <c r="I68" s="55"/>
      <c r="J68" s="55"/>
      <c r="K68" s="49">
        <f t="shared" ref="K68:K72" si="145">+I68-J68</f>
        <v>0</v>
      </c>
      <c r="L68" s="55"/>
      <c r="M68" s="55"/>
      <c r="N68" s="49">
        <f t="shared" ref="N68:N72" si="146">+L68-M68</f>
        <v>0</v>
      </c>
      <c r="O68" s="55"/>
      <c r="P68" s="55"/>
      <c r="Q68" s="49">
        <f t="shared" ref="Q68:Q72" si="147">+O68-P68</f>
        <v>0</v>
      </c>
      <c r="R68" s="55"/>
      <c r="S68" s="55"/>
      <c r="T68" s="49">
        <f t="shared" ref="T68:T72" si="148">+R68-S68</f>
        <v>0</v>
      </c>
      <c r="U68" s="55"/>
      <c r="V68" s="55"/>
      <c r="W68" s="49">
        <f t="shared" ref="W68:W72" si="149">+U68-V68</f>
        <v>0</v>
      </c>
      <c r="X68" s="55"/>
      <c r="Y68" s="55"/>
      <c r="Z68" s="49">
        <f t="shared" ref="Z68:Z72" si="150">+X68-Y68</f>
        <v>0</v>
      </c>
      <c r="AA68" s="55"/>
      <c r="AB68" s="55"/>
      <c r="AC68" s="49">
        <f t="shared" ref="AC68:AC72" si="151">+AA68-AB68</f>
        <v>0</v>
      </c>
      <c r="AD68" s="55"/>
      <c r="AE68" s="55"/>
      <c r="AF68" s="49">
        <f t="shared" ref="AF68:AF72" si="152">+AD68-AE68</f>
        <v>0</v>
      </c>
      <c r="AG68" s="55"/>
      <c r="AH68" s="55"/>
      <c r="AI68" s="49">
        <f t="shared" ref="AI68:AI72" si="153">+AG68-AH68</f>
        <v>0</v>
      </c>
      <c r="AJ68" s="55"/>
      <c r="AK68" s="55"/>
      <c r="AL68" s="49">
        <f t="shared" ref="AL68:AL72" si="154">+AJ68-AK68</f>
        <v>0</v>
      </c>
      <c r="AN68" s="87">
        <f t="shared" ref="AN68:AN72" si="155">+SUMIFS($C68:$AL68,$C$2:$AL$2,AN$2)</f>
        <v>300</v>
      </c>
      <c r="AP68" s="74">
        <f t="shared" si="141"/>
        <v>3.78</v>
      </c>
      <c r="AQ68" s="42"/>
      <c r="AS68" s="87">
        <f t="shared" ref="AS68:AS72" si="156">+SUMIFS($C68:$AL68,$C$2:$AL$2,AS$2)</f>
        <v>200</v>
      </c>
      <c r="AT68" s="105"/>
      <c r="AU68" s="74">
        <f>+AS68/$AV$7</f>
        <v>0.2</v>
      </c>
      <c r="AV68" s="42"/>
    </row>
    <row r="69" spans="2:48" x14ac:dyDescent="0.3">
      <c r="B69" s="31" t="s">
        <v>32</v>
      </c>
      <c r="C69" s="55"/>
      <c r="D69" s="55"/>
      <c r="E69" s="49">
        <f t="shared" si="143"/>
        <v>0</v>
      </c>
      <c r="F69" s="55"/>
      <c r="G69" s="55"/>
      <c r="H69" s="49">
        <f t="shared" si="144"/>
        <v>0</v>
      </c>
      <c r="I69" s="55"/>
      <c r="J69" s="55"/>
      <c r="K69" s="49">
        <f t="shared" si="145"/>
        <v>0</v>
      </c>
      <c r="L69" s="55"/>
      <c r="M69" s="55"/>
      <c r="N69" s="49">
        <f t="shared" si="146"/>
        <v>0</v>
      </c>
      <c r="O69" s="55"/>
      <c r="P69" s="55"/>
      <c r="Q69" s="49">
        <f t="shared" si="147"/>
        <v>0</v>
      </c>
      <c r="R69" s="55"/>
      <c r="S69" s="55"/>
      <c r="T69" s="49">
        <f t="shared" si="148"/>
        <v>0</v>
      </c>
      <c r="U69" s="55"/>
      <c r="V69" s="55"/>
      <c r="W69" s="49">
        <f t="shared" si="149"/>
        <v>0</v>
      </c>
      <c r="X69" s="55"/>
      <c r="Y69" s="55"/>
      <c r="Z69" s="49">
        <f t="shared" si="150"/>
        <v>0</v>
      </c>
      <c r="AA69" s="55"/>
      <c r="AB69" s="55"/>
      <c r="AC69" s="49">
        <f t="shared" si="151"/>
        <v>0</v>
      </c>
      <c r="AD69" s="55"/>
      <c r="AE69" s="55"/>
      <c r="AF69" s="49">
        <f t="shared" si="152"/>
        <v>0</v>
      </c>
      <c r="AG69" s="55"/>
      <c r="AH69" s="55"/>
      <c r="AI69" s="49">
        <f t="shared" si="153"/>
        <v>0</v>
      </c>
      <c r="AJ69" s="55"/>
      <c r="AK69" s="55"/>
      <c r="AL69" s="49">
        <f t="shared" si="154"/>
        <v>0</v>
      </c>
      <c r="AN69" s="87">
        <f t="shared" si="155"/>
        <v>0</v>
      </c>
      <c r="AP69" s="74">
        <f t="shared" si="141"/>
        <v>0</v>
      </c>
      <c r="AQ69" s="42"/>
      <c r="AS69" s="87">
        <f t="shared" si="156"/>
        <v>0</v>
      </c>
      <c r="AT69" s="105"/>
      <c r="AU69" s="74">
        <f t="shared" ref="AU69:AU72" si="157">+AS69/$AV$7</f>
        <v>0</v>
      </c>
      <c r="AV69" s="42"/>
    </row>
    <row r="70" spans="2:48" x14ac:dyDescent="0.3">
      <c r="B70" s="31" t="s">
        <v>33</v>
      </c>
      <c r="C70" s="55"/>
      <c r="D70" s="55"/>
      <c r="E70" s="49">
        <f t="shared" si="143"/>
        <v>0</v>
      </c>
      <c r="F70" s="55"/>
      <c r="G70" s="55"/>
      <c r="H70" s="49">
        <f t="shared" si="144"/>
        <v>0</v>
      </c>
      <c r="I70" s="55"/>
      <c r="J70" s="55"/>
      <c r="K70" s="49">
        <f t="shared" si="145"/>
        <v>0</v>
      </c>
      <c r="L70" s="55"/>
      <c r="M70" s="55"/>
      <c r="N70" s="49">
        <f t="shared" si="146"/>
        <v>0</v>
      </c>
      <c r="O70" s="55"/>
      <c r="P70" s="55"/>
      <c r="Q70" s="49">
        <f t="shared" si="147"/>
        <v>0</v>
      </c>
      <c r="R70" s="55"/>
      <c r="S70" s="55"/>
      <c r="T70" s="49">
        <f t="shared" si="148"/>
        <v>0</v>
      </c>
      <c r="U70" s="55"/>
      <c r="V70" s="55"/>
      <c r="W70" s="49">
        <f t="shared" si="149"/>
        <v>0</v>
      </c>
      <c r="X70" s="55"/>
      <c r="Y70" s="55"/>
      <c r="Z70" s="49">
        <f t="shared" si="150"/>
        <v>0</v>
      </c>
      <c r="AA70" s="55"/>
      <c r="AB70" s="55"/>
      <c r="AC70" s="49">
        <f t="shared" si="151"/>
        <v>0</v>
      </c>
      <c r="AD70" s="55"/>
      <c r="AE70" s="55"/>
      <c r="AF70" s="49">
        <f t="shared" si="152"/>
        <v>0</v>
      </c>
      <c r="AG70" s="55"/>
      <c r="AH70" s="55"/>
      <c r="AI70" s="49">
        <f t="shared" si="153"/>
        <v>0</v>
      </c>
      <c r="AJ70" s="55"/>
      <c r="AK70" s="55"/>
      <c r="AL70" s="49">
        <f t="shared" si="154"/>
        <v>0</v>
      </c>
      <c r="AN70" s="87">
        <f t="shared" si="155"/>
        <v>0</v>
      </c>
      <c r="AP70" s="74">
        <f t="shared" si="141"/>
        <v>0</v>
      </c>
      <c r="AQ70" s="42"/>
      <c r="AS70" s="87">
        <f t="shared" si="156"/>
        <v>0</v>
      </c>
      <c r="AT70" s="105"/>
      <c r="AU70" s="74">
        <f t="shared" si="157"/>
        <v>0</v>
      </c>
      <c r="AV70" s="42"/>
    </row>
    <row r="71" spans="2:48" x14ac:dyDescent="0.3">
      <c r="B71" s="31" t="s">
        <v>34</v>
      </c>
      <c r="C71" s="55"/>
      <c r="D71" s="55"/>
      <c r="E71" s="49">
        <f t="shared" si="143"/>
        <v>0</v>
      </c>
      <c r="F71" s="55"/>
      <c r="G71" s="55"/>
      <c r="H71" s="49">
        <f t="shared" si="144"/>
        <v>0</v>
      </c>
      <c r="I71" s="55"/>
      <c r="J71" s="55"/>
      <c r="K71" s="49">
        <f t="shared" si="145"/>
        <v>0</v>
      </c>
      <c r="L71" s="55"/>
      <c r="M71" s="55"/>
      <c r="N71" s="49">
        <f t="shared" si="146"/>
        <v>0</v>
      </c>
      <c r="O71" s="55"/>
      <c r="P71" s="55"/>
      <c r="Q71" s="49">
        <f t="shared" si="147"/>
        <v>0</v>
      </c>
      <c r="R71" s="55"/>
      <c r="S71" s="55"/>
      <c r="T71" s="49">
        <f t="shared" si="148"/>
        <v>0</v>
      </c>
      <c r="U71" s="55"/>
      <c r="V71" s="55"/>
      <c r="W71" s="49">
        <f t="shared" si="149"/>
        <v>0</v>
      </c>
      <c r="X71" s="55"/>
      <c r="Y71" s="55"/>
      <c r="Z71" s="49">
        <f t="shared" si="150"/>
        <v>0</v>
      </c>
      <c r="AA71" s="55"/>
      <c r="AB71" s="55"/>
      <c r="AC71" s="49">
        <f t="shared" si="151"/>
        <v>0</v>
      </c>
      <c r="AD71" s="55"/>
      <c r="AE71" s="55"/>
      <c r="AF71" s="49">
        <f t="shared" si="152"/>
        <v>0</v>
      </c>
      <c r="AG71" s="55"/>
      <c r="AH71" s="55"/>
      <c r="AI71" s="49">
        <f t="shared" si="153"/>
        <v>0</v>
      </c>
      <c r="AJ71" s="55"/>
      <c r="AK71" s="55"/>
      <c r="AL71" s="49">
        <f t="shared" si="154"/>
        <v>0</v>
      </c>
      <c r="AN71" s="87">
        <f t="shared" si="155"/>
        <v>0</v>
      </c>
      <c r="AP71" s="74">
        <f t="shared" si="141"/>
        <v>0</v>
      </c>
      <c r="AQ71" s="42"/>
      <c r="AS71" s="87">
        <f t="shared" si="156"/>
        <v>0</v>
      </c>
      <c r="AT71" s="105"/>
      <c r="AU71" s="74">
        <f t="shared" si="157"/>
        <v>0</v>
      </c>
      <c r="AV71" s="42"/>
    </row>
    <row r="72" spans="2:48" x14ac:dyDescent="0.3">
      <c r="B72" s="31" t="s">
        <v>57</v>
      </c>
      <c r="C72" s="55"/>
      <c r="D72" s="55"/>
      <c r="E72" s="49">
        <f t="shared" si="143"/>
        <v>0</v>
      </c>
      <c r="F72" s="55"/>
      <c r="G72" s="55"/>
      <c r="H72" s="49">
        <f t="shared" si="144"/>
        <v>0</v>
      </c>
      <c r="I72" s="55"/>
      <c r="J72" s="55"/>
      <c r="K72" s="49">
        <f t="shared" si="145"/>
        <v>0</v>
      </c>
      <c r="L72" s="55"/>
      <c r="M72" s="55"/>
      <c r="N72" s="49">
        <f t="shared" si="146"/>
        <v>0</v>
      </c>
      <c r="O72" s="55"/>
      <c r="P72" s="55"/>
      <c r="Q72" s="49">
        <f t="shared" si="147"/>
        <v>0</v>
      </c>
      <c r="R72" s="55"/>
      <c r="S72" s="55"/>
      <c r="T72" s="49">
        <f t="shared" si="148"/>
        <v>0</v>
      </c>
      <c r="U72" s="55"/>
      <c r="V72" s="55"/>
      <c r="W72" s="49">
        <f t="shared" si="149"/>
        <v>0</v>
      </c>
      <c r="X72" s="55"/>
      <c r="Y72" s="55"/>
      <c r="Z72" s="49">
        <f t="shared" si="150"/>
        <v>0</v>
      </c>
      <c r="AA72" s="55"/>
      <c r="AB72" s="55"/>
      <c r="AC72" s="49">
        <f t="shared" si="151"/>
        <v>0</v>
      </c>
      <c r="AD72" s="55"/>
      <c r="AE72" s="55"/>
      <c r="AF72" s="49">
        <f t="shared" si="152"/>
        <v>0</v>
      </c>
      <c r="AG72" s="55"/>
      <c r="AH72" s="55"/>
      <c r="AI72" s="49">
        <f t="shared" si="153"/>
        <v>0</v>
      </c>
      <c r="AJ72" s="55"/>
      <c r="AK72" s="55"/>
      <c r="AL72" s="49">
        <f t="shared" si="154"/>
        <v>0</v>
      </c>
      <c r="AN72" s="87">
        <f t="shared" si="155"/>
        <v>0</v>
      </c>
      <c r="AP72" s="74">
        <f t="shared" si="141"/>
        <v>0</v>
      </c>
      <c r="AQ72" s="42"/>
      <c r="AS72" s="87">
        <f t="shared" si="156"/>
        <v>0</v>
      </c>
      <c r="AT72" s="105"/>
      <c r="AU72" s="74">
        <f t="shared" si="157"/>
        <v>0</v>
      </c>
      <c r="AV72" s="42"/>
    </row>
    <row r="73" spans="2:48" x14ac:dyDescent="0.3">
      <c r="E73" s="57"/>
      <c r="H73" s="57"/>
      <c r="K73" s="57"/>
      <c r="N73" s="57"/>
      <c r="Q73" s="57"/>
      <c r="T73" s="57"/>
      <c r="W73" s="57"/>
      <c r="Z73" s="57"/>
      <c r="AC73" s="57"/>
      <c r="AF73" s="57"/>
      <c r="AI73" s="57"/>
      <c r="AL73" s="57"/>
      <c r="AN73" s="76"/>
      <c r="AP73" s="64"/>
      <c r="AQ73" s="42"/>
      <c r="AS73" s="76"/>
      <c r="AT73" s="105"/>
      <c r="AU73" s="64"/>
      <c r="AV73" s="42"/>
    </row>
    <row r="74" spans="2:48" x14ac:dyDescent="0.3">
      <c r="B74" s="30" t="s">
        <v>58</v>
      </c>
      <c r="C74" s="54">
        <f>SUM(C75:C81)</f>
        <v>500</v>
      </c>
      <c r="D74" s="54">
        <f t="shared" ref="D74:AL74" si="158">SUM(D75:D81)</f>
        <v>0</v>
      </c>
      <c r="E74" s="51">
        <f t="shared" si="158"/>
        <v>500</v>
      </c>
      <c r="F74" s="54">
        <f t="shared" si="158"/>
        <v>0</v>
      </c>
      <c r="G74" s="54">
        <f t="shared" si="158"/>
        <v>0</v>
      </c>
      <c r="H74" s="51">
        <f t="shared" si="158"/>
        <v>0</v>
      </c>
      <c r="I74" s="54">
        <f t="shared" si="158"/>
        <v>0</v>
      </c>
      <c r="J74" s="54">
        <f t="shared" si="158"/>
        <v>0</v>
      </c>
      <c r="K74" s="51">
        <f t="shared" si="158"/>
        <v>0</v>
      </c>
      <c r="L74" s="54">
        <f t="shared" si="158"/>
        <v>0</v>
      </c>
      <c r="M74" s="54">
        <f t="shared" si="158"/>
        <v>0</v>
      </c>
      <c r="N74" s="51">
        <f t="shared" si="158"/>
        <v>0</v>
      </c>
      <c r="O74" s="54">
        <f t="shared" si="158"/>
        <v>0</v>
      </c>
      <c r="P74" s="54">
        <f t="shared" si="158"/>
        <v>0</v>
      </c>
      <c r="Q74" s="51">
        <f t="shared" si="158"/>
        <v>0</v>
      </c>
      <c r="R74" s="54">
        <f t="shared" si="158"/>
        <v>0</v>
      </c>
      <c r="S74" s="54">
        <f t="shared" si="158"/>
        <v>0</v>
      </c>
      <c r="T74" s="51">
        <f t="shared" si="158"/>
        <v>0</v>
      </c>
      <c r="U74" s="54">
        <f t="shared" si="158"/>
        <v>0</v>
      </c>
      <c r="V74" s="54">
        <f t="shared" si="158"/>
        <v>0</v>
      </c>
      <c r="W74" s="51">
        <f t="shared" si="158"/>
        <v>0</v>
      </c>
      <c r="X74" s="54">
        <f t="shared" si="158"/>
        <v>0</v>
      </c>
      <c r="Y74" s="54">
        <f t="shared" si="158"/>
        <v>0</v>
      </c>
      <c r="Z74" s="51">
        <f t="shared" si="158"/>
        <v>0</v>
      </c>
      <c r="AA74" s="54">
        <f t="shared" si="158"/>
        <v>0</v>
      </c>
      <c r="AB74" s="54">
        <f t="shared" si="158"/>
        <v>0</v>
      </c>
      <c r="AC74" s="51">
        <f t="shared" si="158"/>
        <v>0</v>
      </c>
      <c r="AD74" s="54">
        <f t="shared" si="158"/>
        <v>0</v>
      </c>
      <c r="AE74" s="54">
        <f t="shared" si="158"/>
        <v>0</v>
      </c>
      <c r="AF74" s="51">
        <f t="shared" si="158"/>
        <v>0</v>
      </c>
      <c r="AG74" s="54">
        <f t="shared" si="158"/>
        <v>0</v>
      </c>
      <c r="AH74" s="54">
        <f t="shared" si="158"/>
        <v>0</v>
      </c>
      <c r="AI74" s="51">
        <f t="shared" si="158"/>
        <v>0</v>
      </c>
      <c r="AJ74" s="54">
        <f t="shared" si="158"/>
        <v>0</v>
      </c>
      <c r="AK74" s="54">
        <f t="shared" si="158"/>
        <v>0</v>
      </c>
      <c r="AL74" s="51">
        <f t="shared" si="158"/>
        <v>0</v>
      </c>
      <c r="AN74" s="86">
        <f>SUM(AN75:AN81)</f>
        <v>500</v>
      </c>
      <c r="AO74" s="67">
        <f>+AN74/$AN$7</f>
        <v>2.5000000000000001E-2</v>
      </c>
      <c r="AP74" s="73">
        <f t="shared" si="50"/>
        <v>6.3</v>
      </c>
      <c r="AQ74" s="42"/>
      <c r="AS74" s="86">
        <f>SUM(AS75:AS81)</f>
        <v>0</v>
      </c>
      <c r="AT74" s="98">
        <f>+AS74/$AN$7</f>
        <v>0</v>
      </c>
      <c r="AU74" s="73">
        <f t="shared" ref="AU74:AU80" si="159">+AS74/$AV$7</f>
        <v>0</v>
      </c>
      <c r="AV74" s="42"/>
    </row>
    <row r="75" spans="2:48" x14ac:dyDescent="0.3">
      <c r="B75" s="31"/>
      <c r="C75" s="55">
        <v>500</v>
      </c>
      <c r="D75" s="55"/>
      <c r="E75" s="49">
        <f t="shared" ref="E75:E80" si="160">+C75-D75</f>
        <v>500</v>
      </c>
      <c r="F75" s="55"/>
      <c r="G75" s="55"/>
      <c r="H75" s="49">
        <f t="shared" ref="H75:H80" si="161">+F75-G75</f>
        <v>0</v>
      </c>
      <c r="I75" s="55"/>
      <c r="J75" s="55"/>
      <c r="K75" s="49">
        <f t="shared" ref="K75:K80" si="162">+I75-J75</f>
        <v>0</v>
      </c>
      <c r="L75" s="55"/>
      <c r="M75" s="55"/>
      <c r="N75" s="49">
        <f t="shared" ref="N75:N80" si="163">+L75-M75</f>
        <v>0</v>
      </c>
      <c r="O75" s="55"/>
      <c r="P75" s="55"/>
      <c r="Q75" s="49">
        <f t="shared" ref="Q75:Q80" si="164">+O75-P75</f>
        <v>0</v>
      </c>
      <c r="R75" s="55"/>
      <c r="S75" s="55"/>
      <c r="T75" s="49">
        <f t="shared" ref="T75:T80" si="165">+R75-S75</f>
        <v>0</v>
      </c>
      <c r="U75" s="55"/>
      <c r="V75" s="55"/>
      <c r="W75" s="49">
        <f t="shared" ref="W75:W80" si="166">+U75-V75</f>
        <v>0</v>
      </c>
      <c r="X75" s="55"/>
      <c r="Y75" s="55"/>
      <c r="Z75" s="49">
        <f t="shared" ref="Z75:Z80" si="167">+X75-Y75</f>
        <v>0</v>
      </c>
      <c r="AA75" s="55"/>
      <c r="AB75" s="55"/>
      <c r="AC75" s="49">
        <f t="shared" ref="AC75:AC80" si="168">+AA75-AB75</f>
        <v>0</v>
      </c>
      <c r="AD75" s="55"/>
      <c r="AE75" s="55"/>
      <c r="AF75" s="49">
        <f t="shared" ref="AF75:AF80" si="169">+AD75-AE75</f>
        <v>0</v>
      </c>
      <c r="AG75" s="55"/>
      <c r="AH75" s="55"/>
      <c r="AI75" s="49">
        <f t="shared" ref="AI75:AI80" si="170">+AG75-AH75</f>
        <v>0</v>
      </c>
      <c r="AJ75" s="55"/>
      <c r="AK75" s="55"/>
      <c r="AL75" s="49">
        <f t="shared" ref="AL75:AL80" si="171">+AJ75-AK75</f>
        <v>0</v>
      </c>
      <c r="AN75" s="87">
        <f t="shared" ref="AN75:AN80" si="172">+SUMIFS($C75:$AL75,$C$2:$AL$2,AN$2)</f>
        <v>500</v>
      </c>
      <c r="AP75" s="74">
        <f t="shared" si="50"/>
        <v>6.3</v>
      </c>
      <c r="AQ75" s="42"/>
      <c r="AS75" s="87">
        <f t="shared" ref="AS75:AS80" si="173">+SUMIFS($C75:$AL75,$C$2:$AL$2,AS$2)</f>
        <v>0</v>
      </c>
      <c r="AT75" s="105"/>
      <c r="AU75" s="74">
        <f t="shared" si="159"/>
        <v>0</v>
      </c>
      <c r="AV75" s="42"/>
    </row>
    <row r="76" spans="2:48" x14ac:dyDescent="0.3">
      <c r="B76" s="31"/>
      <c r="C76" s="55"/>
      <c r="D76" s="55"/>
      <c r="E76" s="49">
        <f t="shared" si="160"/>
        <v>0</v>
      </c>
      <c r="F76" s="55"/>
      <c r="G76" s="55"/>
      <c r="H76" s="49">
        <f t="shared" si="161"/>
        <v>0</v>
      </c>
      <c r="I76" s="55"/>
      <c r="J76" s="55"/>
      <c r="K76" s="49">
        <f t="shared" si="162"/>
        <v>0</v>
      </c>
      <c r="L76" s="55"/>
      <c r="M76" s="55"/>
      <c r="N76" s="49">
        <f t="shared" si="163"/>
        <v>0</v>
      </c>
      <c r="O76" s="55"/>
      <c r="P76" s="55"/>
      <c r="Q76" s="49">
        <f t="shared" si="164"/>
        <v>0</v>
      </c>
      <c r="R76" s="55"/>
      <c r="S76" s="55"/>
      <c r="T76" s="49">
        <f t="shared" si="165"/>
        <v>0</v>
      </c>
      <c r="U76" s="55"/>
      <c r="V76" s="55"/>
      <c r="W76" s="49">
        <f t="shared" si="166"/>
        <v>0</v>
      </c>
      <c r="X76" s="55"/>
      <c r="Y76" s="55"/>
      <c r="Z76" s="49">
        <f t="shared" si="167"/>
        <v>0</v>
      </c>
      <c r="AA76" s="55"/>
      <c r="AB76" s="55"/>
      <c r="AC76" s="49">
        <f t="shared" si="168"/>
        <v>0</v>
      </c>
      <c r="AD76" s="55"/>
      <c r="AE76" s="55"/>
      <c r="AF76" s="49">
        <f t="shared" si="169"/>
        <v>0</v>
      </c>
      <c r="AG76" s="55"/>
      <c r="AH76" s="55"/>
      <c r="AI76" s="49">
        <f t="shared" si="170"/>
        <v>0</v>
      </c>
      <c r="AJ76" s="55"/>
      <c r="AK76" s="55"/>
      <c r="AL76" s="49">
        <f t="shared" si="171"/>
        <v>0</v>
      </c>
      <c r="AN76" s="87">
        <f t="shared" si="172"/>
        <v>0</v>
      </c>
      <c r="AP76" s="74">
        <f t="shared" si="50"/>
        <v>0</v>
      </c>
      <c r="AQ76" s="42"/>
      <c r="AS76" s="87">
        <f t="shared" si="173"/>
        <v>0</v>
      </c>
      <c r="AT76" s="105"/>
      <c r="AU76" s="74">
        <f t="shared" si="159"/>
        <v>0</v>
      </c>
      <c r="AV76" s="42"/>
    </row>
    <row r="77" spans="2:48" x14ac:dyDescent="0.3">
      <c r="B77" s="31"/>
      <c r="C77" s="55"/>
      <c r="D77" s="55"/>
      <c r="E77" s="49">
        <f t="shared" si="160"/>
        <v>0</v>
      </c>
      <c r="F77" s="55"/>
      <c r="G77" s="55"/>
      <c r="H77" s="49">
        <f t="shared" si="161"/>
        <v>0</v>
      </c>
      <c r="I77" s="55"/>
      <c r="J77" s="55"/>
      <c r="K77" s="49">
        <f t="shared" si="162"/>
        <v>0</v>
      </c>
      <c r="L77" s="55"/>
      <c r="M77" s="55"/>
      <c r="N77" s="49">
        <f t="shared" si="163"/>
        <v>0</v>
      </c>
      <c r="O77" s="55"/>
      <c r="P77" s="55"/>
      <c r="Q77" s="49">
        <f t="shared" si="164"/>
        <v>0</v>
      </c>
      <c r="R77" s="55"/>
      <c r="S77" s="55"/>
      <c r="T77" s="49">
        <f t="shared" si="165"/>
        <v>0</v>
      </c>
      <c r="U77" s="55"/>
      <c r="V77" s="55"/>
      <c r="W77" s="49">
        <f t="shared" si="166"/>
        <v>0</v>
      </c>
      <c r="X77" s="55"/>
      <c r="Y77" s="55"/>
      <c r="Z77" s="49">
        <f t="shared" si="167"/>
        <v>0</v>
      </c>
      <c r="AA77" s="55"/>
      <c r="AB77" s="55"/>
      <c r="AC77" s="49">
        <f t="shared" si="168"/>
        <v>0</v>
      </c>
      <c r="AD77" s="55"/>
      <c r="AE77" s="55"/>
      <c r="AF77" s="49">
        <f t="shared" si="169"/>
        <v>0</v>
      </c>
      <c r="AG77" s="55"/>
      <c r="AH77" s="55"/>
      <c r="AI77" s="49">
        <f t="shared" si="170"/>
        <v>0</v>
      </c>
      <c r="AJ77" s="55"/>
      <c r="AK77" s="55"/>
      <c r="AL77" s="49">
        <f t="shared" si="171"/>
        <v>0</v>
      </c>
      <c r="AN77" s="87">
        <f t="shared" si="172"/>
        <v>0</v>
      </c>
      <c r="AP77" s="74">
        <f t="shared" si="50"/>
        <v>0</v>
      </c>
      <c r="AQ77" s="42"/>
      <c r="AS77" s="87">
        <f t="shared" si="173"/>
        <v>0</v>
      </c>
      <c r="AT77" s="105"/>
      <c r="AU77" s="74">
        <f t="shared" si="159"/>
        <v>0</v>
      </c>
      <c r="AV77" s="42"/>
    </row>
    <row r="78" spans="2:48" x14ac:dyDescent="0.3">
      <c r="B78" s="31"/>
      <c r="C78" s="55"/>
      <c r="D78" s="55"/>
      <c r="E78" s="49">
        <f t="shared" si="160"/>
        <v>0</v>
      </c>
      <c r="F78" s="55"/>
      <c r="G78" s="55"/>
      <c r="H78" s="49">
        <f t="shared" si="161"/>
        <v>0</v>
      </c>
      <c r="I78" s="55"/>
      <c r="J78" s="55"/>
      <c r="K78" s="49">
        <f t="shared" si="162"/>
        <v>0</v>
      </c>
      <c r="L78" s="55"/>
      <c r="M78" s="55"/>
      <c r="N78" s="49">
        <f t="shared" si="163"/>
        <v>0</v>
      </c>
      <c r="O78" s="55"/>
      <c r="P78" s="55"/>
      <c r="Q78" s="49">
        <f t="shared" si="164"/>
        <v>0</v>
      </c>
      <c r="R78" s="55"/>
      <c r="S78" s="55"/>
      <c r="T78" s="49">
        <f t="shared" si="165"/>
        <v>0</v>
      </c>
      <c r="U78" s="55"/>
      <c r="V78" s="55"/>
      <c r="W78" s="49">
        <f t="shared" si="166"/>
        <v>0</v>
      </c>
      <c r="X78" s="55"/>
      <c r="Y78" s="55"/>
      <c r="Z78" s="49">
        <f t="shared" si="167"/>
        <v>0</v>
      </c>
      <c r="AA78" s="55"/>
      <c r="AB78" s="55"/>
      <c r="AC78" s="49">
        <f t="shared" si="168"/>
        <v>0</v>
      </c>
      <c r="AD78" s="55"/>
      <c r="AE78" s="55"/>
      <c r="AF78" s="49">
        <f t="shared" si="169"/>
        <v>0</v>
      </c>
      <c r="AG78" s="55"/>
      <c r="AH78" s="55"/>
      <c r="AI78" s="49">
        <f t="shared" si="170"/>
        <v>0</v>
      </c>
      <c r="AJ78" s="55"/>
      <c r="AK78" s="55"/>
      <c r="AL78" s="49">
        <f t="shared" si="171"/>
        <v>0</v>
      </c>
      <c r="AN78" s="87">
        <f t="shared" si="172"/>
        <v>0</v>
      </c>
      <c r="AP78" s="74">
        <f t="shared" si="50"/>
        <v>0</v>
      </c>
      <c r="AQ78" s="42"/>
      <c r="AS78" s="87">
        <f t="shared" si="173"/>
        <v>0</v>
      </c>
      <c r="AT78" s="105"/>
      <c r="AU78" s="74">
        <f t="shared" si="159"/>
        <v>0</v>
      </c>
      <c r="AV78" s="42"/>
    </row>
    <row r="79" spans="2:48" x14ac:dyDescent="0.3">
      <c r="B79" s="31"/>
      <c r="C79" s="55"/>
      <c r="D79" s="55"/>
      <c r="E79" s="49">
        <f t="shared" si="160"/>
        <v>0</v>
      </c>
      <c r="F79" s="55"/>
      <c r="G79" s="55"/>
      <c r="H79" s="49">
        <f t="shared" si="161"/>
        <v>0</v>
      </c>
      <c r="I79" s="55"/>
      <c r="J79" s="55"/>
      <c r="K79" s="49">
        <f t="shared" si="162"/>
        <v>0</v>
      </c>
      <c r="L79" s="55"/>
      <c r="M79" s="55"/>
      <c r="N79" s="49">
        <f t="shared" si="163"/>
        <v>0</v>
      </c>
      <c r="O79" s="55"/>
      <c r="P79" s="55"/>
      <c r="Q79" s="49">
        <f t="shared" si="164"/>
        <v>0</v>
      </c>
      <c r="R79" s="55"/>
      <c r="S79" s="55"/>
      <c r="T79" s="49">
        <f t="shared" si="165"/>
        <v>0</v>
      </c>
      <c r="U79" s="55"/>
      <c r="V79" s="55"/>
      <c r="W79" s="49">
        <f t="shared" si="166"/>
        <v>0</v>
      </c>
      <c r="X79" s="55"/>
      <c r="Y79" s="55"/>
      <c r="Z79" s="49">
        <f t="shared" si="167"/>
        <v>0</v>
      </c>
      <c r="AA79" s="55"/>
      <c r="AB79" s="55"/>
      <c r="AC79" s="49">
        <f t="shared" si="168"/>
        <v>0</v>
      </c>
      <c r="AD79" s="55"/>
      <c r="AE79" s="55"/>
      <c r="AF79" s="49">
        <f t="shared" si="169"/>
        <v>0</v>
      </c>
      <c r="AG79" s="55"/>
      <c r="AH79" s="55"/>
      <c r="AI79" s="49">
        <f t="shared" si="170"/>
        <v>0</v>
      </c>
      <c r="AJ79" s="55"/>
      <c r="AK79" s="55"/>
      <c r="AL79" s="49">
        <f t="shared" si="171"/>
        <v>0</v>
      </c>
      <c r="AN79" s="87">
        <f t="shared" si="172"/>
        <v>0</v>
      </c>
      <c r="AP79" s="74">
        <f t="shared" si="50"/>
        <v>0</v>
      </c>
      <c r="AQ79" s="42"/>
      <c r="AS79" s="87">
        <f t="shared" si="173"/>
        <v>0</v>
      </c>
      <c r="AT79" s="105"/>
      <c r="AU79" s="74">
        <f t="shared" si="159"/>
        <v>0</v>
      </c>
      <c r="AV79" s="42"/>
    </row>
    <row r="80" spans="2:48" x14ac:dyDescent="0.3">
      <c r="B80" s="31"/>
      <c r="C80" s="55"/>
      <c r="D80" s="55"/>
      <c r="E80" s="49">
        <f t="shared" si="160"/>
        <v>0</v>
      </c>
      <c r="F80" s="55"/>
      <c r="G80" s="55"/>
      <c r="H80" s="49">
        <f t="shared" si="161"/>
        <v>0</v>
      </c>
      <c r="I80" s="55"/>
      <c r="J80" s="55"/>
      <c r="K80" s="49">
        <f t="shared" si="162"/>
        <v>0</v>
      </c>
      <c r="L80" s="55"/>
      <c r="M80" s="55"/>
      <c r="N80" s="49">
        <f t="shared" si="163"/>
        <v>0</v>
      </c>
      <c r="O80" s="55"/>
      <c r="P80" s="55"/>
      <c r="Q80" s="49">
        <f t="shared" si="164"/>
        <v>0</v>
      </c>
      <c r="R80" s="55"/>
      <c r="S80" s="55"/>
      <c r="T80" s="49">
        <f t="shared" si="165"/>
        <v>0</v>
      </c>
      <c r="U80" s="55"/>
      <c r="V80" s="55"/>
      <c r="W80" s="49">
        <f t="shared" si="166"/>
        <v>0</v>
      </c>
      <c r="X80" s="55"/>
      <c r="Y80" s="55"/>
      <c r="Z80" s="49">
        <f t="shared" si="167"/>
        <v>0</v>
      </c>
      <c r="AA80" s="55"/>
      <c r="AB80" s="55"/>
      <c r="AC80" s="49">
        <f t="shared" si="168"/>
        <v>0</v>
      </c>
      <c r="AD80" s="55"/>
      <c r="AE80" s="55"/>
      <c r="AF80" s="49">
        <f t="shared" si="169"/>
        <v>0</v>
      </c>
      <c r="AG80" s="55"/>
      <c r="AH80" s="55"/>
      <c r="AI80" s="49">
        <f t="shared" si="170"/>
        <v>0</v>
      </c>
      <c r="AJ80" s="55"/>
      <c r="AK80" s="55"/>
      <c r="AL80" s="49">
        <f t="shared" si="171"/>
        <v>0</v>
      </c>
      <c r="AN80" s="87">
        <f t="shared" si="172"/>
        <v>0</v>
      </c>
      <c r="AP80" s="74">
        <f t="shared" si="50"/>
        <v>0</v>
      </c>
      <c r="AQ80" s="42"/>
      <c r="AS80" s="87">
        <f t="shared" si="173"/>
        <v>0</v>
      </c>
      <c r="AT80" s="105"/>
      <c r="AU80" s="74">
        <f t="shared" si="159"/>
        <v>0</v>
      </c>
      <c r="AV80" s="42"/>
    </row>
    <row r="81" spans="2:48" x14ac:dyDescent="0.3">
      <c r="C81" s="41"/>
      <c r="D81" s="41"/>
      <c r="E81" s="45"/>
      <c r="F81" s="41"/>
      <c r="G81" s="41"/>
      <c r="H81" s="45"/>
      <c r="I81" s="41"/>
      <c r="J81" s="41"/>
      <c r="K81" s="45"/>
      <c r="L81" s="41"/>
      <c r="M81" s="41"/>
      <c r="N81" s="45"/>
      <c r="O81" s="41"/>
      <c r="P81" s="41"/>
      <c r="Q81" s="45"/>
      <c r="R81" s="41"/>
      <c r="S81" s="41"/>
      <c r="T81" s="45"/>
      <c r="U81" s="41"/>
      <c r="V81" s="41"/>
      <c r="W81" s="45"/>
      <c r="X81" s="41"/>
      <c r="Y81" s="41"/>
      <c r="Z81" s="45"/>
      <c r="AA81" s="41"/>
      <c r="AB81" s="41"/>
      <c r="AC81" s="45"/>
      <c r="AD81" s="41"/>
      <c r="AE81" s="41"/>
      <c r="AF81" s="45"/>
      <c r="AG81" s="41"/>
      <c r="AH81" s="41"/>
      <c r="AI81" s="45"/>
      <c r="AJ81" s="41"/>
      <c r="AK81" s="41"/>
      <c r="AL81" s="45"/>
      <c r="AN81" s="81"/>
      <c r="AP81" s="64"/>
      <c r="AQ81" s="42"/>
      <c r="AS81" s="81"/>
      <c r="AT81" s="105"/>
      <c r="AU81" s="64"/>
      <c r="AV81" s="42"/>
    </row>
    <row r="82" spans="2:48" ht="27.6" x14ac:dyDescent="0.3">
      <c r="B82" s="30" t="s">
        <v>37</v>
      </c>
      <c r="C82" s="54">
        <f>SUM(C83:C89)</f>
        <v>400</v>
      </c>
      <c r="D82" s="54">
        <f t="shared" ref="D82:AL82" si="174">SUM(D83:D89)</f>
        <v>0</v>
      </c>
      <c r="E82" s="51">
        <f t="shared" si="174"/>
        <v>400</v>
      </c>
      <c r="F82" s="54">
        <f t="shared" si="174"/>
        <v>0</v>
      </c>
      <c r="G82" s="54">
        <f t="shared" si="174"/>
        <v>0</v>
      </c>
      <c r="H82" s="51">
        <f t="shared" si="174"/>
        <v>0</v>
      </c>
      <c r="I82" s="54">
        <f t="shared" si="174"/>
        <v>0</v>
      </c>
      <c r="J82" s="54">
        <f t="shared" si="174"/>
        <v>0</v>
      </c>
      <c r="K82" s="51">
        <f t="shared" si="174"/>
        <v>0</v>
      </c>
      <c r="L82" s="54">
        <f t="shared" si="174"/>
        <v>0</v>
      </c>
      <c r="M82" s="54">
        <f t="shared" si="174"/>
        <v>0</v>
      </c>
      <c r="N82" s="51">
        <f t="shared" si="174"/>
        <v>0</v>
      </c>
      <c r="O82" s="54">
        <f t="shared" si="174"/>
        <v>0</v>
      </c>
      <c r="P82" s="54">
        <f t="shared" si="174"/>
        <v>0</v>
      </c>
      <c r="Q82" s="51">
        <f t="shared" si="174"/>
        <v>0</v>
      </c>
      <c r="R82" s="54">
        <f t="shared" si="174"/>
        <v>0</v>
      </c>
      <c r="S82" s="54">
        <f t="shared" si="174"/>
        <v>0</v>
      </c>
      <c r="T82" s="51">
        <f t="shared" si="174"/>
        <v>0</v>
      </c>
      <c r="U82" s="54">
        <f t="shared" si="174"/>
        <v>0</v>
      </c>
      <c r="V82" s="54">
        <f t="shared" si="174"/>
        <v>0</v>
      </c>
      <c r="W82" s="51">
        <f t="shared" si="174"/>
        <v>0</v>
      </c>
      <c r="X82" s="54">
        <f t="shared" si="174"/>
        <v>0</v>
      </c>
      <c r="Y82" s="54">
        <f t="shared" si="174"/>
        <v>0</v>
      </c>
      <c r="Z82" s="51">
        <f t="shared" si="174"/>
        <v>0</v>
      </c>
      <c r="AA82" s="54">
        <f t="shared" si="174"/>
        <v>0</v>
      </c>
      <c r="AB82" s="54">
        <f t="shared" si="174"/>
        <v>0</v>
      </c>
      <c r="AC82" s="51">
        <f t="shared" si="174"/>
        <v>0</v>
      </c>
      <c r="AD82" s="54">
        <f t="shared" si="174"/>
        <v>0</v>
      </c>
      <c r="AE82" s="54">
        <f t="shared" si="174"/>
        <v>0</v>
      </c>
      <c r="AF82" s="51">
        <f t="shared" si="174"/>
        <v>0</v>
      </c>
      <c r="AG82" s="54">
        <f t="shared" si="174"/>
        <v>0</v>
      </c>
      <c r="AH82" s="54">
        <f t="shared" si="174"/>
        <v>0</v>
      </c>
      <c r="AI82" s="51">
        <f t="shared" si="174"/>
        <v>0</v>
      </c>
      <c r="AJ82" s="54">
        <f t="shared" si="174"/>
        <v>0</v>
      </c>
      <c r="AK82" s="54">
        <f t="shared" si="174"/>
        <v>0</v>
      </c>
      <c r="AL82" s="51">
        <f t="shared" si="174"/>
        <v>0</v>
      </c>
      <c r="AN82" s="86">
        <f t="shared" ref="AN82" si="175">SUM(AN83:AN89)</f>
        <v>400</v>
      </c>
      <c r="AO82" s="67">
        <f>+AN82/$AN$7</f>
        <v>0.02</v>
      </c>
      <c r="AP82" s="73">
        <f t="shared" si="50"/>
        <v>5.04</v>
      </c>
      <c r="AQ82" s="42"/>
      <c r="AS82" s="86">
        <f t="shared" ref="AS82" si="176">SUM(AS83:AS89)</f>
        <v>0</v>
      </c>
      <c r="AT82" s="98">
        <f>+AS82/$AN$7</f>
        <v>0</v>
      </c>
      <c r="AU82" s="73">
        <f t="shared" ref="AU82:AU88" si="177">+AS82/$AV$7</f>
        <v>0</v>
      </c>
      <c r="AV82" s="42"/>
    </row>
    <row r="83" spans="2:48" x14ac:dyDescent="0.3">
      <c r="B83" s="31" t="s">
        <v>17</v>
      </c>
      <c r="C83" s="55">
        <v>100</v>
      </c>
      <c r="D83" s="55"/>
      <c r="E83" s="49">
        <f t="shared" ref="E83:E88" si="178">+C83-D83</f>
        <v>100</v>
      </c>
      <c r="F83" s="55"/>
      <c r="G83" s="55"/>
      <c r="H83" s="49">
        <f t="shared" ref="H83:H88" si="179">+F83-G83</f>
        <v>0</v>
      </c>
      <c r="I83" s="55"/>
      <c r="J83" s="55"/>
      <c r="K83" s="49">
        <f t="shared" ref="K83:K88" si="180">+I83-J83</f>
        <v>0</v>
      </c>
      <c r="L83" s="55"/>
      <c r="M83" s="55"/>
      <c r="N83" s="49">
        <f t="shared" ref="N83:N88" si="181">+L83-M83</f>
        <v>0</v>
      </c>
      <c r="O83" s="55"/>
      <c r="P83" s="55"/>
      <c r="Q83" s="49">
        <f t="shared" ref="Q83:Q88" si="182">+O83-P83</f>
        <v>0</v>
      </c>
      <c r="R83" s="55"/>
      <c r="S83" s="55"/>
      <c r="T83" s="49">
        <f t="shared" ref="T83:T88" si="183">+R83-S83</f>
        <v>0</v>
      </c>
      <c r="U83" s="55"/>
      <c r="V83" s="55"/>
      <c r="W83" s="49">
        <f t="shared" ref="W83:W88" si="184">+U83-V83</f>
        <v>0</v>
      </c>
      <c r="X83" s="55"/>
      <c r="Y83" s="55"/>
      <c r="Z83" s="49">
        <f t="shared" ref="Z83:Z88" si="185">+X83-Y83</f>
        <v>0</v>
      </c>
      <c r="AA83" s="55"/>
      <c r="AB83" s="55"/>
      <c r="AC83" s="49">
        <f t="shared" ref="AC83:AC88" si="186">+AA83-AB83</f>
        <v>0</v>
      </c>
      <c r="AD83" s="55"/>
      <c r="AE83" s="55"/>
      <c r="AF83" s="49">
        <f t="shared" ref="AF83:AF88" si="187">+AD83-AE83</f>
        <v>0</v>
      </c>
      <c r="AG83" s="55"/>
      <c r="AH83" s="55"/>
      <c r="AI83" s="49">
        <f t="shared" ref="AI83:AI88" si="188">+AG83-AH83</f>
        <v>0</v>
      </c>
      <c r="AJ83" s="55"/>
      <c r="AK83" s="55"/>
      <c r="AL83" s="49">
        <f t="shared" ref="AL83:AL88" si="189">+AJ83-AK83</f>
        <v>0</v>
      </c>
      <c r="AN83" s="87">
        <f t="shared" ref="AN83:AN88" si="190">+SUMIFS($C83:$AL83,$C$2:$AL$2,AN$2)</f>
        <v>100</v>
      </c>
      <c r="AP83" s="74">
        <f>+AN83/$AQ$7</f>
        <v>1.26</v>
      </c>
      <c r="AQ83" s="42"/>
      <c r="AS83" s="87">
        <f t="shared" ref="AS83:AS88" si="191">+SUMIFS($C83:$AL83,$C$2:$AL$2,AS$2)</f>
        <v>0</v>
      </c>
      <c r="AU83" s="74">
        <f t="shared" si="177"/>
        <v>0</v>
      </c>
      <c r="AV83" s="42"/>
    </row>
    <row r="84" spans="2:48" x14ac:dyDescent="0.3">
      <c r="B84" s="31" t="s">
        <v>18</v>
      </c>
      <c r="C84" s="55">
        <v>100</v>
      </c>
      <c r="D84" s="55"/>
      <c r="E84" s="49">
        <f t="shared" si="178"/>
        <v>100</v>
      </c>
      <c r="F84" s="55"/>
      <c r="G84" s="55"/>
      <c r="H84" s="49">
        <f t="shared" si="179"/>
        <v>0</v>
      </c>
      <c r="I84" s="55"/>
      <c r="J84" s="55"/>
      <c r="K84" s="49">
        <f t="shared" si="180"/>
        <v>0</v>
      </c>
      <c r="L84" s="55"/>
      <c r="M84" s="55"/>
      <c r="N84" s="49">
        <f t="shared" si="181"/>
        <v>0</v>
      </c>
      <c r="O84" s="55"/>
      <c r="P84" s="55"/>
      <c r="Q84" s="49">
        <f t="shared" si="182"/>
        <v>0</v>
      </c>
      <c r="R84" s="55"/>
      <c r="S84" s="55"/>
      <c r="T84" s="49">
        <f t="shared" si="183"/>
        <v>0</v>
      </c>
      <c r="U84" s="55"/>
      <c r="V84" s="55"/>
      <c r="W84" s="49">
        <f t="shared" si="184"/>
        <v>0</v>
      </c>
      <c r="X84" s="55"/>
      <c r="Y84" s="55"/>
      <c r="Z84" s="49">
        <f t="shared" si="185"/>
        <v>0</v>
      </c>
      <c r="AA84" s="55"/>
      <c r="AB84" s="55"/>
      <c r="AC84" s="49">
        <f t="shared" si="186"/>
        <v>0</v>
      </c>
      <c r="AD84" s="55"/>
      <c r="AE84" s="55"/>
      <c r="AF84" s="49">
        <f t="shared" si="187"/>
        <v>0</v>
      </c>
      <c r="AG84" s="55"/>
      <c r="AH84" s="55"/>
      <c r="AI84" s="49">
        <f t="shared" si="188"/>
        <v>0</v>
      </c>
      <c r="AJ84" s="55"/>
      <c r="AK84" s="55"/>
      <c r="AL84" s="49">
        <f t="shared" si="189"/>
        <v>0</v>
      </c>
      <c r="AN84" s="87">
        <f t="shared" si="190"/>
        <v>100</v>
      </c>
      <c r="AP84" s="74">
        <f>+AN84/$AQ$7</f>
        <v>1.26</v>
      </c>
      <c r="AQ84" s="42"/>
      <c r="AS84" s="87">
        <f t="shared" si="191"/>
        <v>0</v>
      </c>
      <c r="AU84" s="74">
        <f t="shared" si="177"/>
        <v>0</v>
      </c>
      <c r="AV84" s="42"/>
    </row>
    <row r="85" spans="2:48" x14ac:dyDescent="0.3">
      <c r="B85" s="31" t="s">
        <v>35</v>
      </c>
      <c r="C85" s="55"/>
      <c r="D85" s="55"/>
      <c r="E85" s="49">
        <f t="shared" si="178"/>
        <v>0</v>
      </c>
      <c r="F85" s="55"/>
      <c r="G85" s="55"/>
      <c r="H85" s="49">
        <f t="shared" si="179"/>
        <v>0</v>
      </c>
      <c r="I85" s="55"/>
      <c r="J85" s="55"/>
      <c r="K85" s="49">
        <f t="shared" si="180"/>
        <v>0</v>
      </c>
      <c r="L85" s="55"/>
      <c r="M85" s="55"/>
      <c r="N85" s="49">
        <f t="shared" si="181"/>
        <v>0</v>
      </c>
      <c r="O85" s="55"/>
      <c r="P85" s="55"/>
      <c r="Q85" s="49">
        <f t="shared" si="182"/>
        <v>0</v>
      </c>
      <c r="R85" s="55"/>
      <c r="S85" s="55"/>
      <c r="T85" s="49">
        <f t="shared" si="183"/>
        <v>0</v>
      </c>
      <c r="U85" s="55"/>
      <c r="V85" s="55"/>
      <c r="W85" s="49">
        <f t="shared" si="184"/>
        <v>0</v>
      </c>
      <c r="X85" s="55"/>
      <c r="Y85" s="55"/>
      <c r="Z85" s="49">
        <f t="shared" si="185"/>
        <v>0</v>
      </c>
      <c r="AA85" s="55"/>
      <c r="AB85" s="55"/>
      <c r="AC85" s="49">
        <f t="shared" si="186"/>
        <v>0</v>
      </c>
      <c r="AD85" s="55"/>
      <c r="AE85" s="55"/>
      <c r="AF85" s="49">
        <f t="shared" si="187"/>
        <v>0</v>
      </c>
      <c r="AG85" s="55"/>
      <c r="AH85" s="55"/>
      <c r="AI85" s="49">
        <f t="shared" si="188"/>
        <v>0</v>
      </c>
      <c r="AJ85" s="55"/>
      <c r="AK85" s="55"/>
      <c r="AL85" s="49">
        <f t="shared" si="189"/>
        <v>0</v>
      </c>
      <c r="AN85" s="87">
        <f t="shared" si="190"/>
        <v>0</v>
      </c>
      <c r="AP85" s="74">
        <f t="shared" si="50"/>
        <v>0</v>
      </c>
      <c r="AQ85" s="42"/>
      <c r="AS85" s="87">
        <f t="shared" si="191"/>
        <v>0</v>
      </c>
      <c r="AU85" s="74">
        <f t="shared" si="177"/>
        <v>0</v>
      </c>
      <c r="AV85" s="42"/>
    </row>
    <row r="86" spans="2:48" x14ac:dyDescent="0.3">
      <c r="B86" s="31" t="s">
        <v>56</v>
      </c>
      <c r="C86" s="55"/>
      <c r="D86" s="55"/>
      <c r="E86" s="49">
        <f t="shared" si="178"/>
        <v>0</v>
      </c>
      <c r="F86" s="55"/>
      <c r="G86" s="55"/>
      <c r="H86" s="49">
        <f t="shared" si="179"/>
        <v>0</v>
      </c>
      <c r="I86" s="55"/>
      <c r="J86" s="55"/>
      <c r="K86" s="49">
        <f t="shared" si="180"/>
        <v>0</v>
      </c>
      <c r="L86" s="55"/>
      <c r="M86" s="55"/>
      <c r="N86" s="49">
        <f t="shared" si="181"/>
        <v>0</v>
      </c>
      <c r="O86" s="55"/>
      <c r="P86" s="55"/>
      <c r="Q86" s="49">
        <f t="shared" si="182"/>
        <v>0</v>
      </c>
      <c r="R86" s="55"/>
      <c r="S86" s="55"/>
      <c r="T86" s="49">
        <f t="shared" si="183"/>
        <v>0</v>
      </c>
      <c r="U86" s="55"/>
      <c r="V86" s="55"/>
      <c r="W86" s="49">
        <f t="shared" si="184"/>
        <v>0</v>
      </c>
      <c r="X86" s="55"/>
      <c r="Y86" s="55"/>
      <c r="Z86" s="49">
        <f t="shared" si="185"/>
        <v>0</v>
      </c>
      <c r="AA86" s="55"/>
      <c r="AB86" s="55"/>
      <c r="AC86" s="49">
        <f t="shared" si="186"/>
        <v>0</v>
      </c>
      <c r="AD86" s="55"/>
      <c r="AE86" s="55"/>
      <c r="AF86" s="49">
        <f t="shared" si="187"/>
        <v>0</v>
      </c>
      <c r="AG86" s="55"/>
      <c r="AH86" s="55"/>
      <c r="AI86" s="49">
        <f t="shared" si="188"/>
        <v>0</v>
      </c>
      <c r="AJ86" s="55"/>
      <c r="AK86" s="55"/>
      <c r="AL86" s="49">
        <f t="shared" si="189"/>
        <v>0</v>
      </c>
      <c r="AN86" s="87">
        <f t="shared" si="190"/>
        <v>0</v>
      </c>
      <c r="AP86" s="74">
        <f t="shared" si="50"/>
        <v>0</v>
      </c>
      <c r="AQ86" s="42"/>
      <c r="AS86" s="87">
        <f t="shared" si="191"/>
        <v>0</v>
      </c>
      <c r="AU86" s="74">
        <f t="shared" si="177"/>
        <v>0</v>
      </c>
      <c r="AV86" s="42"/>
    </row>
    <row r="87" spans="2:48" x14ac:dyDescent="0.3">
      <c r="B87" s="31"/>
      <c r="C87" s="55"/>
      <c r="D87" s="55"/>
      <c r="E87" s="49">
        <f t="shared" si="178"/>
        <v>0</v>
      </c>
      <c r="F87" s="55"/>
      <c r="G87" s="55"/>
      <c r="H87" s="49">
        <f t="shared" si="179"/>
        <v>0</v>
      </c>
      <c r="I87" s="55"/>
      <c r="J87" s="55"/>
      <c r="K87" s="49">
        <f t="shared" si="180"/>
        <v>0</v>
      </c>
      <c r="L87" s="55"/>
      <c r="M87" s="55"/>
      <c r="N87" s="49">
        <f t="shared" si="181"/>
        <v>0</v>
      </c>
      <c r="O87" s="55"/>
      <c r="P87" s="55"/>
      <c r="Q87" s="49">
        <f t="shared" si="182"/>
        <v>0</v>
      </c>
      <c r="R87" s="55"/>
      <c r="S87" s="55"/>
      <c r="T87" s="49">
        <f t="shared" si="183"/>
        <v>0</v>
      </c>
      <c r="U87" s="55"/>
      <c r="V87" s="55"/>
      <c r="W87" s="49">
        <f t="shared" si="184"/>
        <v>0</v>
      </c>
      <c r="X87" s="55"/>
      <c r="Y87" s="55"/>
      <c r="Z87" s="49">
        <f t="shared" si="185"/>
        <v>0</v>
      </c>
      <c r="AA87" s="55"/>
      <c r="AB87" s="55"/>
      <c r="AC87" s="49">
        <f t="shared" si="186"/>
        <v>0</v>
      </c>
      <c r="AD87" s="55"/>
      <c r="AE87" s="55"/>
      <c r="AF87" s="49">
        <f t="shared" si="187"/>
        <v>0</v>
      </c>
      <c r="AG87" s="55"/>
      <c r="AH87" s="55"/>
      <c r="AI87" s="49">
        <f t="shared" si="188"/>
        <v>0</v>
      </c>
      <c r="AJ87" s="55"/>
      <c r="AK87" s="55"/>
      <c r="AL87" s="49">
        <f t="shared" si="189"/>
        <v>0</v>
      </c>
      <c r="AN87" s="87">
        <f t="shared" si="190"/>
        <v>0</v>
      </c>
      <c r="AP87" s="74">
        <f t="shared" si="50"/>
        <v>0</v>
      </c>
      <c r="AQ87" s="42"/>
      <c r="AS87" s="87">
        <f t="shared" si="191"/>
        <v>0</v>
      </c>
      <c r="AU87" s="74">
        <f t="shared" si="177"/>
        <v>0</v>
      </c>
      <c r="AV87" s="42"/>
    </row>
    <row r="88" spans="2:48" x14ac:dyDescent="0.3">
      <c r="B88" s="31" t="s">
        <v>38</v>
      </c>
      <c r="C88" s="55">
        <v>200</v>
      </c>
      <c r="D88" s="55"/>
      <c r="E88" s="49">
        <f t="shared" si="178"/>
        <v>200</v>
      </c>
      <c r="F88" s="55"/>
      <c r="G88" s="55"/>
      <c r="H88" s="49">
        <f t="shared" si="179"/>
        <v>0</v>
      </c>
      <c r="I88" s="55"/>
      <c r="J88" s="55"/>
      <c r="K88" s="49">
        <f t="shared" si="180"/>
        <v>0</v>
      </c>
      <c r="L88" s="55"/>
      <c r="M88" s="55"/>
      <c r="N88" s="49">
        <f t="shared" si="181"/>
        <v>0</v>
      </c>
      <c r="O88" s="55"/>
      <c r="P88" s="55"/>
      <c r="Q88" s="49">
        <f t="shared" si="182"/>
        <v>0</v>
      </c>
      <c r="R88" s="55"/>
      <c r="S88" s="55"/>
      <c r="T88" s="49">
        <f t="shared" si="183"/>
        <v>0</v>
      </c>
      <c r="U88" s="55"/>
      <c r="V88" s="55"/>
      <c r="W88" s="49">
        <f t="shared" si="184"/>
        <v>0</v>
      </c>
      <c r="X88" s="55"/>
      <c r="Y88" s="55"/>
      <c r="Z88" s="49">
        <f t="shared" si="185"/>
        <v>0</v>
      </c>
      <c r="AA88" s="55"/>
      <c r="AB88" s="55"/>
      <c r="AC88" s="49">
        <f t="shared" si="186"/>
        <v>0</v>
      </c>
      <c r="AD88" s="55"/>
      <c r="AE88" s="55"/>
      <c r="AF88" s="49">
        <f t="shared" si="187"/>
        <v>0</v>
      </c>
      <c r="AG88" s="55"/>
      <c r="AH88" s="55"/>
      <c r="AI88" s="49">
        <f t="shared" si="188"/>
        <v>0</v>
      </c>
      <c r="AJ88" s="55"/>
      <c r="AK88" s="55"/>
      <c r="AL88" s="49">
        <f t="shared" si="189"/>
        <v>0</v>
      </c>
      <c r="AN88" s="87">
        <f t="shared" si="190"/>
        <v>200</v>
      </c>
      <c r="AP88" s="74">
        <f t="shared" si="50"/>
        <v>2.52</v>
      </c>
      <c r="AQ88" s="42"/>
      <c r="AS88" s="87">
        <f t="shared" si="191"/>
        <v>0</v>
      </c>
      <c r="AU88" s="74">
        <f t="shared" si="177"/>
        <v>0</v>
      </c>
      <c r="AV88" s="42"/>
    </row>
    <row r="89" spans="2:48" x14ac:dyDescent="0.3">
      <c r="C89" s="41"/>
      <c r="D89" s="41"/>
      <c r="E89" s="45"/>
      <c r="F89" s="41"/>
      <c r="G89" s="41"/>
      <c r="H89" s="45"/>
      <c r="I89" s="41"/>
      <c r="J89" s="41"/>
      <c r="K89" s="45"/>
      <c r="L89" s="41"/>
      <c r="M89" s="41"/>
      <c r="N89" s="45"/>
      <c r="O89" s="41"/>
      <c r="P89" s="41"/>
      <c r="Q89" s="45"/>
      <c r="R89" s="41"/>
      <c r="S89" s="41"/>
      <c r="T89" s="45"/>
      <c r="U89" s="41"/>
      <c r="V89" s="41"/>
      <c r="W89" s="45"/>
      <c r="X89" s="41"/>
      <c r="Y89" s="41"/>
      <c r="Z89" s="45"/>
      <c r="AA89" s="41"/>
      <c r="AB89" s="41"/>
      <c r="AC89" s="45"/>
      <c r="AD89" s="41"/>
      <c r="AE89" s="41"/>
      <c r="AF89" s="45"/>
      <c r="AG89" s="41"/>
      <c r="AH89" s="41"/>
      <c r="AI89" s="45"/>
      <c r="AJ89" s="41"/>
      <c r="AK89" s="41"/>
      <c r="AL89" s="45"/>
      <c r="AN89" s="81"/>
      <c r="AP89" s="64"/>
      <c r="AQ89" s="42"/>
      <c r="AS89" s="81"/>
      <c r="AU89" s="64"/>
      <c r="AV89" s="42"/>
    </row>
    <row r="90" spans="2:48" x14ac:dyDescent="0.3">
      <c r="B90" s="30" t="s">
        <v>41</v>
      </c>
      <c r="C90" s="54">
        <f>SUM(C91:C97)</f>
        <v>200</v>
      </c>
      <c r="D90" s="54">
        <f t="shared" ref="D90:AL90" si="192">SUM(D91:D97)</f>
        <v>0</v>
      </c>
      <c r="E90" s="51">
        <f t="shared" si="192"/>
        <v>200</v>
      </c>
      <c r="F90" s="54">
        <f t="shared" si="192"/>
        <v>0</v>
      </c>
      <c r="G90" s="54">
        <f t="shared" si="192"/>
        <v>0</v>
      </c>
      <c r="H90" s="51">
        <f t="shared" si="192"/>
        <v>0</v>
      </c>
      <c r="I90" s="54">
        <f t="shared" si="192"/>
        <v>0</v>
      </c>
      <c r="J90" s="54">
        <f t="shared" si="192"/>
        <v>0</v>
      </c>
      <c r="K90" s="51">
        <f t="shared" si="192"/>
        <v>0</v>
      </c>
      <c r="L90" s="54">
        <f t="shared" si="192"/>
        <v>0</v>
      </c>
      <c r="M90" s="54">
        <f t="shared" si="192"/>
        <v>0</v>
      </c>
      <c r="N90" s="51">
        <f t="shared" si="192"/>
        <v>0</v>
      </c>
      <c r="O90" s="54">
        <f t="shared" si="192"/>
        <v>0</v>
      </c>
      <c r="P90" s="54">
        <f t="shared" si="192"/>
        <v>0</v>
      </c>
      <c r="Q90" s="51">
        <f t="shared" si="192"/>
        <v>0</v>
      </c>
      <c r="R90" s="54">
        <f t="shared" si="192"/>
        <v>0</v>
      </c>
      <c r="S90" s="54">
        <f t="shared" si="192"/>
        <v>0</v>
      </c>
      <c r="T90" s="51">
        <f t="shared" si="192"/>
        <v>0</v>
      </c>
      <c r="U90" s="54">
        <f t="shared" si="192"/>
        <v>0</v>
      </c>
      <c r="V90" s="54">
        <f t="shared" si="192"/>
        <v>0</v>
      </c>
      <c r="W90" s="51">
        <f t="shared" si="192"/>
        <v>0</v>
      </c>
      <c r="X90" s="54">
        <f t="shared" si="192"/>
        <v>0</v>
      </c>
      <c r="Y90" s="54">
        <f t="shared" si="192"/>
        <v>0</v>
      </c>
      <c r="Z90" s="51">
        <f t="shared" si="192"/>
        <v>0</v>
      </c>
      <c r="AA90" s="54">
        <f t="shared" si="192"/>
        <v>0</v>
      </c>
      <c r="AB90" s="54">
        <f t="shared" si="192"/>
        <v>0</v>
      </c>
      <c r="AC90" s="51">
        <f t="shared" si="192"/>
        <v>0</v>
      </c>
      <c r="AD90" s="54">
        <f t="shared" si="192"/>
        <v>0</v>
      </c>
      <c r="AE90" s="54">
        <f t="shared" si="192"/>
        <v>0</v>
      </c>
      <c r="AF90" s="51">
        <f t="shared" si="192"/>
        <v>0</v>
      </c>
      <c r="AG90" s="54">
        <f t="shared" si="192"/>
        <v>0</v>
      </c>
      <c r="AH90" s="54">
        <f t="shared" si="192"/>
        <v>0</v>
      </c>
      <c r="AI90" s="51">
        <f t="shared" si="192"/>
        <v>0</v>
      </c>
      <c r="AJ90" s="54">
        <f t="shared" si="192"/>
        <v>0</v>
      </c>
      <c r="AK90" s="54">
        <f t="shared" si="192"/>
        <v>0</v>
      </c>
      <c r="AL90" s="51">
        <f t="shared" si="192"/>
        <v>0</v>
      </c>
      <c r="AN90" s="86">
        <f t="shared" ref="AN90" si="193">SUM(AN91:AN95)</f>
        <v>200</v>
      </c>
      <c r="AO90" s="67">
        <f>+AN90/$AN$7</f>
        <v>0.01</v>
      </c>
      <c r="AP90" s="73">
        <f t="shared" si="50"/>
        <v>2.52</v>
      </c>
      <c r="AQ90" s="42"/>
      <c r="AS90" s="86">
        <f t="shared" ref="AS90" si="194">SUM(AS91:AS95)</f>
        <v>0</v>
      </c>
      <c r="AT90" s="98">
        <f>+AS90/$AN$7</f>
        <v>0</v>
      </c>
      <c r="AU90" s="73">
        <f>+AS90/$AV$7</f>
        <v>0</v>
      </c>
      <c r="AV90" s="42"/>
    </row>
    <row r="91" spans="2:48" x14ac:dyDescent="0.3">
      <c r="B91" s="31" t="s">
        <v>61</v>
      </c>
      <c r="C91" s="55">
        <v>200</v>
      </c>
      <c r="D91" s="58"/>
      <c r="E91" s="49">
        <f t="shared" ref="E91:E94" si="195">+C91-D91</f>
        <v>200</v>
      </c>
      <c r="F91" s="58"/>
      <c r="G91" s="58"/>
      <c r="H91" s="49">
        <f t="shared" ref="H91:H94" si="196">+F91-G91</f>
        <v>0</v>
      </c>
      <c r="I91" s="58"/>
      <c r="J91" s="58"/>
      <c r="K91" s="49">
        <f t="shared" ref="K91:K94" si="197">+I91-J91</f>
        <v>0</v>
      </c>
      <c r="L91" s="58"/>
      <c r="M91" s="58"/>
      <c r="N91" s="49">
        <f t="shared" ref="N91:N94" si="198">+L91-M91</f>
        <v>0</v>
      </c>
      <c r="O91" s="58"/>
      <c r="P91" s="58"/>
      <c r="Q91" s="49">
        <f t="shared" ref="Q91:Q94" si="199">+O91-P91</f>
        <v>0</v>
      </c>
      <c r="R91" s="58"/>
      <c r="S91" s="58"/>
      <c r="T91" s="49">
        <f t="shared" ref="T91:T94" si="200">+R91-S91</f>
        <v>0</v>
      </c>
      <c r="U91" s="58"/>
      <c r="V91" s="58"/>
      <c r="W91" s="49">
        <f t="shared" ref="W91:W94" si="201">+U91-V91</f>
        <v>0</v>
      </c>
      <c r="X91" s="58"/>
      <c r="Y91" s="58"/>
      <c r="Z91" s="49">
        <f t="shared" ref="Z91:Z94" si="202">+X91-Y91</f>
        <v>0</v>
      </c>
      <c r="AA91" s="58"/>
      <c r="AB91" s="58"/>
      <c r="AC91" s="49">
        <f t="shared" ref="AC91:AC94" si="203">+AA91-AB91</f>
        <v>0</v>
      </c>
      <c r="AD91" s="58"/>
      <c r="AE91" s="58"/>
      <c r="AF91" s="49">
        <f t="shared" ref="AF91:AF94" si="204">+AD91-AE91</f>
        <v>0</v>
      </c>
      <c r="AG91" s="58"/>
      <c r="AH91" s="58"/>
      <c r="AI91" s="49">
        <f t="shared" ref="AI91:AI94" si="205">+AG91-AH91</f>
        <v>0</v>
      </c>
      <c r="AJ91" s="58"/>
      <c r="AK91" s="58"/>
      <c r="AL91" s="49">
        <f t="shared" ref="AL91:AL94" si="206">+AJ91-AK91</f>
        <v>0</v>
      </c>
      <c r="AN91" s="88">
        <f t="shared" ref="AN91:AN94" si="207">+SUMIFS($C91:$AL91,$C$2:$AL$2,AN$2)</f>
        <v>200</v>
      </c>
      <c r="AP91" s="74">
        <f>+AN91/$AQ$7</f>
        <v>2.52</v>
      </c>
      <c r="AQ91" s="42"/>
      <c r="AS91" s="88">
        <f t="shared" ref="AS91:AS94" si="208">+SUMIFS($C91:$AL91,$C$2:$AL$2,AS$2)</f>
        <v>0</v>
      </c>
      <c r="AU91" s="74">
        <f>+AS91/$AV$7</f>
        <v>0</v>
      </c>
      <c r="AV91" s="42"/>
    </row>
    <row r="92" spans="2:48" x14ac:dyDescent="0.3">
      <c r="B92" s="31"/>
      <c r="C92" s="58"/>
      <c r="D92" s="58"/>
      <c r="E92" s="49">
        <f t="shared" si="195"/>
        <v>0</v>
      </c>
      <c r="F92" s="58"/>
      <c r="G92" s="58"/>
      <c r="H92" s="49">
        <f t="shared" si="196"/>
        <v>0</v>
      </c>
      <c r="I92" s="58"/>
      <c r="J92" s="58"/>
      <c r="K92" s="49">
        <f t="shared" si="197"/>
        <v>0</v>
      </c>
      <c r="L92" s="58"/>
      <c r="M92" s="58"/>
      <c r="N92" s="49">
        <f t="shared" si="198"/>
        <v>0</v>
      </c>
      <c r="O92" s="58"/>
      <c r="P92" s="58"/>
      <c r="Q92" s="49">
        <f t="shared" si="199"/>
        <v>0</v>
      </c>
      <c r="R92" s="58"/>
      <c r="S92" s="58"/>
      <c r="T92" s="49">
        <f t="shared" si="200"/>
        <v>0</v>
      </c>
      <c r="U92" s="58"/>
      <c r="V92" s="58"/>
      <c r="W92" s="49">
        <f t="shared" si="201"/>
        <v>0</v>
      </c>
      <c r="X92" s="58"/>
      <c r="Y92" s="58"/>
      <c r="Z92" s="49">
        <f t="shared" si="202"/>
        <v>0</v>
      </c>
      <c r="AA92" s="58"/>
      <c r="AB92" s="58"/>
      <c r="AC92" s="49">
        <f t="shared" si="203"/>
        <v>0</v>
      </c>
      <c r="AD92" s="58"/>
      <c r="AE92" s="58"/>
      <c r="AF92" s="49">
        <f t="shared" si="204"/>
        <v>0</v>
      </c>
      <c r="AG92" s="58"/>
      <c r="AH92" s="58"/>
      <c r="AI92" s="49">
        <f t="shared" si="205"/>
        <v>0</v>
      </c>
      <c r="AJ92" s="58"/>
      <c r="AK92" s="58"/>
      <c r="AL92" s="49">
        <f t="shared" si="206"/>
        <v>0</v>
      </c>
      <c r="AN92" s="88">
        <f t="shared" si="207"/>
        <v>0</v>
      </c>
      <c r="AP92" s="74">
        <f>+AN92/$AQ$7</f>
        <v>0</v>
      </c>
      <c r="AQ92" s="42"/>
      <c r="AS92" s="88">
        <f t="shared" si="208"/>
        <v>0</v>
      </c>
      <c r="AU92" s="74">
        <f>+AS92/$AV$7</f>
        <v>0</v>
      </c>
      <c r="AV92" s="42"/>
    </row>
    <row r="93" spans="2:48" x14ac:dyDescent="0.3">
      <c r="B93" s="31"/>
      <c r="C93" s="59"/>
      <c r="D93" s="59"/>
      <c r="E93" s="49">
        <f t="shared" si="195"/>
        <v>0</v>
      </c>
      <c r="F93" s="59"/>
      <c r="G93" s="59"/>
      <c r="H93" s="49">
        <f t="shared" si="196"/>
        <v>0</v>
      </c>
      <c r="I93" s="59"/>
      <c r="J93" s="59"/>
      <c r="K93" s="49">
        <f t="shared" si="197"/>
        <v>0</v>
      </c>
      <c r="L93" s="59"/>
      <c r="M93" s="59"/>
      <c r="N93" s="49">
        <f t="shared" si="198"/>
        <v>0</v>
      </c>
      <c r="O93" s="59"/>
      <c r="P93" s="59"/>
      <c r="Q93" s="49">
        <f t="shared" si="199"/>
        <v>0</v>
      </c>
      <c r="R93" s="59"/>
      <c r="S93" s="59"/>
      <c r="T93" s="49">
        <f t="shared" si="200"/>
        <v>0</v>
      </c>
      <c r="U93" s="59"/>
      <c r="V93" s="59"/>
      <c r="W93" s="49">
        <f t="shared" si="201"/>
        <v>0</v>
      </c>
      <c r="X93" s="59"/>
      <c r="Y93" s="59"/>
      <c r="Z93" s="49">
        <f t="shared" si="202"/>
        <v>0</v>
      </c>
      <c r="AA93" s="59"/>
      <c r="AB93" s="59"/>
      <c r="AC93" s="49">
        <f t="shared" si="203"/>
        <v>0</v>
      </c>
      <c r="AD93" s="59"/>
      <c r="AE93" s="59"/>
      <c r="AF93" s="49">
        <f t="shared" si="204"/>
        <v>0</v>
      </c>
      <c r="AG93" s="59"/>
      <c r="AH93" s="59"/>
      <c r="AI93" s="49">
        <f t="shared" si="205"/>
        <v>0</v>
      </c>
      <c r="AJ93" s="59"/>
      <c r="AK93" s="59"/>
      <c r="AL93" s="49">
        <f t="shared" si="206"/>
        <v>0</v>
      </c>
      <c r="AN93" s="89">
        <f t="shared" si="207"/>
        <v>0</v>
      </c>
      <c r="AP93" s="74">
        <f>+AN93/$AQ$7</f>
        <v>0</v>
      </c>
      <c r="AQ93" s="42"/>
      <c r="AS93" s="89">
        <f t="shared" si="208"/>
        <v>0</v>
      </c>
      <c r="AU93" s="74">
        <f>+AS93/$AV$7</f>
        <v>0</v>
      </c>
      <c r="AV93" s="42"/>
    </row>
    <row r="94" spans="2:48" ht="15" thickBot="1" x14ac:dyDescent="0.35">
      <c r="B94" s="90"/>
      <c r="C94" s="91"/>
      <c r="D94" s="91"/>
      <c r="E94" s="92">
        <f t="shared" si="195"/>
        <v>0</v>
      </c>
      <c r="F94" s="91"/>
      <c r="G94" s="91"/>
      <c r="H94" s="92">
        <f t="shared" si="196"/>
        <v>0</v>
      </c>
      <c r="I94" s="91"/>
      <c r="J94" s="91"/>
      <c r="K94" s="92">
        <f t="shared" si="197"/>
        <v>0</v>
      </c>
      <c r="L94" s="91"/>
      <c r="M94" s="91"/>
      <c r="N94" s="92">
        <f t="shared" si="198"/>
        <v>0</v>
      </c>
      <c r="O94" s="91"/>
      <c r="P94" s="91"/>
      <c r="Q94" s="92">
        <f t="shared" si="199"/>
        <v>0</v>
      </c>
      <c r="R94" s="91"/>
      <c r="S94" s="91"/>
      <c r="T94" s="92">
        <f t="shared" si="200"/>
        <v>0</v>
      </c>
      <c r="U94" s="91"/>
      <c r="V94" s="91"/>
      <c r="W94" s="92">
        <f t="shared" si="201"/>
        <v>0</v>
      </c>
      <c r="X94" s="91"/>
      <c r="Y94" s="91"/>
      <c r="Z94" s="92">
        <f t="shared" si="202"/>
        <v>0</v>
      </c>
      <c r="AA94" s="91"/>
      <c r="AB94" s="91"/>
      <c r="AC94" s="92">
        <f t="shared" si="203"/>
        <v>0</v>
      </c>
      <c r="AD94" s="91"/>
      <c r="AE94" s="91"/>
      <c r="AF94" s="92">
        <f t="shared" si="204"/>
        <v>0</v>
      </c>
      <c r="AG94" s="91"/>
      <c r="AH94" s="91"/>
      <c r="AI94" s="92">
        <f t="shared" si="205"/>
        <v>0</v>
      </c>
      <c r="AJ94" s="91"/>
      <c r="AK94" s="91"/>
      <c r="AL94" s="92">
        <f t="shared" si="206"/>
        <v>0</v>
      </c>
      <c r="AM94" s="93"/>
      <c r="AN94" s="94">
        <f t="shared" si="207"/>
        <v>0</v>
      </c>
      <c r="AO94" s="93"/>
      <c r="AP94" s="95">
        <f>+AN94/$AQ$7</f>
        <v>0</v>
      </c>
      <c r="AQ94" s="96"/>
      <c r="AR94" s="93"/>
      <c r="AS94" s="94">
        <f t="shared" si="208"/>
        <v>0</v>
      </c>
      <c r="AT94" s="93"/>
      <c r="AU94" s="95">
        <f>+AS94/$AV$7</f>
        <v>0</v>
      </c>
      <c r="AV94" s="96"/>
    </row>
    <row r="95" spans="2:48" ht="15" thickTop="1" x14ac:dyDescent="0.3"/>
  </sheetData>
  <mergeCells count="15">
    <mergeCell ref="R1:T1"/>
    <mergeCell ref="C1:E1"/>
    <mergeCell ref="F1:H1"/>
    <mergeCell ref="I1:K1"/>
    <mergeCell ref="L1:N1"/>
    <mergeCell ref="O1:Q1"/>
    <mergeCell ref="AN2:AQ2"/>
    <mergeCell ref="AS2:AV2"/>
    <mergeCell ref="AS3:AT3"/>
    <mergeCell ref="U1:W1"/>
    <mergeCell ref="X1:Z1"/>
    <mergeCell ref="AA1:AC1"/>
    <mergeCell ref="AD1:AF1"/>
    <mergeCell ref="AG1:AI1"/>
    <mergeCell ref="AJ1:AL1"/>
  </mergeCells>
  <conditionalFormatting sqref="C4:D4 F4:G4 I4:J4 L4:M4 O4:P4 R4:S4 U4:V4 X4:Y4 AA4:AB4 AD4:AE4 AG4:AH4 AJ4:AK4">
    <cfRule type="cellIs" dxfId="7" priority="9" operator="lessThan">
      <formula>0</formula>
    </cfRule>
  </conditionalFormatting>
  <conditionalFormatting sqref="C6:D6 F6:G6 I6:J6 L6:M6 O6:P6 R6:S6 U6:V6 X6:Y6 AA6:AB6 AD6:AE6 AG6:AH6 AJ6:AK6">
    <cfRule type="cellIs" dxfId="6" priority="8" operator="lessThan">
      <formula>0</formula>
    </cfRule>
  </conditionalFormatting>
  <conditionalFormatting sqref="AN4">
    <cfRule type="cellIs" dxfId="5" priority="7" operator="lessThan">
      <formula>0</formula>
    </cfRule>
  </conditionalFormatting>
  <conditionalFormatting sqref="AN6">
    <cfRule type="cellIs" dxfId="4" priority="6" operator="lessThan">
      <formula>0</formula>
    </cfRule>
  </conditionalFormatting>
  <conditionalFormatting sqref="AQ6">
    <cfRule type="cellIs" dxfId="3" priority="3" operator="lessThan">
      <formula>0</formula>
    </cfRule>
  </conditionalFormatting>
  <conditionalFormatting sqref="AS4">
    <cfRule type="cellIs" dxfId="2" priority="5" operator="lessThan">
      <formula>0</formula>
    </cfRule>
  </conditionalFormatting>
  <conditionalFormatting sqref="AS6">
    <cfRule type="cellIs" dxfId="1" priority="2" operator="lessThan">
      <formula>0</formula>
    </cfRule>
  </conditionalFormatting>
  <conditionalFormatting sqref="AV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L l W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9 L l W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S 5 V l Y o i k e 4 D g A A A B E A A A A T A B w A R m 9 y b X V s Y X M v U 2 V j d G l v b j E u b S C i G A A o o B Q A A A A A A A A A A A A A A A A A A A A A A A A A A A A r T k 0 u y c z P U w i G 0 I b W A F B L A Q I t A B Q A A g A I A P S 5 V l a N m H I o p A A A A P Y A A A A S A A A A A A A A A A A A A A A A A A A A A A B D b 2 5 m a W c v U G F j a 2 F n Z S 5 4 b W x Q S w E C L Q A U A A I A C A D 0 u V Z W D 8 r p q 6 Q A A A D p A A A A E w A A A A A A A A A A A A A A A A D w A A A A W 0 N v b n R l b n R f V H l w Z X N d L n h t b F B L A Q I t A B Q A A g A I A P S 5 V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N f N Y c v N X h R q 8 u G i x v s D w T A A A A A A I A A A A A A B B m A A A A A Q A A I A A A A L f 8 6 h r l a Y 6 B s h u Z L M u n 7 t X L + 6 S c J C e h 0 B J D K g v r V u T 6 A A A A A A 6 A A A A A A g A A I A A A A P l G L X R x 9 k / D H J E t 6 l Y O m n b D T G h N S n a C v I Z i d t M H 6 Y Z E U A A A A A 2 r D f W b F 1 V k f M V m 6 f H t b 7 u 8 j m M 7 f u j c C a h H 7 i r B t U o Q 0 6 a o s S N t e + g L v 8 1 g e F Y i S k p i i o E Y V 0 o U d d 4 a 4 B D U k p B u K x 6 Q 5 s 6 S + i D x m c 0 3 u N J c Q A A A A J K q M Q B y a V C y L L H I A Y J W w t Y w k Q x / 2 l 0 m h a J Y H W G K Z c v T 9 e S R j P m x W s L I g P i e f B i Z q J K o 5 f P H Z 6 T g e B J b P s d 0 r A 8 = < / D a t a M a s h u p > 
</file>

<file path=customXml/itemProps1.xml><?xml version="1.0" encoding="utf-8"?>
<ds:datastoreItem xmlns:ds="http://schemas.openxmlformats.org/officeDocument/2006/customXml" ds:itemID="{78713D12-3B6D-41E0-A4E7-A0A6FFBC2D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Buget anual</vt:lpstr>
      <vt:lpstr>Buget cu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Ion</dc:creator>
  <cp:lastModifiedBy>Georgeta Ion</cp:lastModifiedBy>
  <dcterms:created xsi:type="dcterms:W3CDTF">2022-01-13T15:20:16Z</dcterms:created>
  <dcterms:modified xsi:type="dcterms:W3CDTF">2024-01-14T19:33:47Z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558ba708-a790-4000-a9d9-ab3612d85bee_Enabled">
    <vt:lpwstr>true</vt:lpwstr>
  </property>
  <property fmtid="{D5CDD505-2E9C-101B-9397-08002B2CF9AE}" pid="5" name="MSIP_Label_558ba708-a790-4000-a9d9-ab3612d85bee_SetDate">
    <vt:lpwstr>2023-10-01T09:08:29Z</vt:lpwstr>
  </property>
  <property fmtid="{D5CDD505-2E9C-101B-9397-08002B2CF9AE}" pid="6" name="MSIP_Label_558ba708-a790-4000-a9d9-ab3612d85bee_Method">
    <vt:lpwstr>Standard</vt:lpwstr>
  </property>
  <property fmtid="{D5CDD505-2E9C-101B-9397-08002B2CF9AE}" pid="7" name="MSIP_Label_558ba708-a790-4000-a9d9-ab3612d85bee_Name">
    <vt:lpwstr>558ba708-a790-4000-a9d9-ab3612d85bee</vt:lpwstr>
  </property>
  <property fmtid="{D5CDD505-2E9C-101B-9397-08002B2CF9AE}" pid="8" name="MSIP_Label_558ba708-a790-4000-a9d9-ab3612d85bee_SiteId">
    <vt:lpwstr>c1e1ed72-f1a4-4049-9e46-4c91471e0e87</vt:lpwstr>
  </property>
  <property fmtid="{D5CDD505-2E9C-101B-9397-08002B2CF9AE}" pid="9" name="MSIP_Label_558ba708-a790-4000-a9d9-ab3612d85bee_ActionId">
    <vt:lpwstr>6f2a9d6f-f923-4367-8b92-55138e1ca07b</vt:lpwstr>
  </property>
  <property fmtid="{D5CDD505-2E9C-101B-9397-08002B2CF9AE}" pid="10" name="MSIP_Label_558ba708-a790-4000-a9d9-ab3612d85bee_ContentBits">
    <vt:lpwstr>0</vt:lpwstr>
  </property>
</Properties>
</file>